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11" r:id="rId1"/>
    <sheet name="Hesaplar" sheetId="7" r:id="rId2"/>
  </sheets>
  <calcPr calcId="162913"/>
</workbook>
</file>

<file path=xl/calcChain.xml><?xml version="1.0" encoding="utf-8"?>
<calcChain xmlns="http://schemas.openxmlformats.org/spreadsheetml/2006/main">
  <c r="B26" i="7" l="1"/>
  <c r="B28" i="7" l="1"/>
  <c r="B14" i="7"/>
  <c r="B25" i="7" s="1"/>
  <c r="B27" i="7" l="1"/>
  <c r="B29" i="7" s="1"/>
  <c r="B30" i="7" s="1"/>
  <c r="B31" i="7" s="1"/>
</calcChain>
</file>

<file path=xl/sharedStrings.xml><?xml version="1.0" encoding="utf-8"?>
<sst xmlns="http://schemas.openxmlformats.org/spreadsheetml/2006/main" count="120" uniqueCount="59">
  <si>
    <t>Test no =</t>
  </si>
  <si>
    <t>Test günü =</t>
  </si>
  <si>
    <t>Test saati =</t>
  </si>
  <si>
    <t>Testi yapan kişi =</t>
  </si>
  <si>
    <t>Ulubey/Uşak</t>
  </si>
  <si>
    <t>Sondaj no =</t>
  </si>
  <si>
    <t>Göksel Nurşencanoğlu</t>
  </si>
  <si>
    <t>Not: Kırımızı renkle hesaplanan değerler hesaplanan değerlerdir.</t>
  </si>
  <si>
    <t>STANDART PENETRASYON TESTİ</t>
  </si>
  <si>
    <t>TESTİN YAPILMASI SIRASINDA YAPILAN ÖLÇMELER</t>
  </si>
  <si>
    <t>TEST YAPILDIKTAN SONRA YAPILAN HESAPLAR</t>
  </si>
  <si>
    <t>SPT'nin yapıldığı zemin derinliği (m) =</t>
  </si>
  <si>
    <t>Testin yapıldığı yer =</t>
  </si>
  <si>
    <t>Sondaj deliğinin çapı (mm) =</t>
  </si>
  <si>
    <t>1. 150 mm'deki vuruş sayısı =</t>
  </si>
  <si>
    <t>2. 150 mm'deki vuruş sayısı =</t>
  </si>
  <si>
    <t>3. 150 mm'deki vuruş sayısı =</t>
  </si>
  <si>
    <t>Çekiç tipi =</t>
  </si>
  <si>
    <t>Donut</t>
  </si>
  <si>
    <t>Çekiç tipi</t>
  </si>
  <si>
    <t>Çekiç bırakma mekanizması</t>
  </si>
  <si>
    <r>
      <t>E</t>
    </r>
    <r>
      <rPr>
        <b/>
        <i/>
        <vertAlign val="subscript"/>
        <sz val="10"/>
        <color theme="1"/>
        <rFont val="Times New Roman"/>
        <family val="1"/>
        <charset val="162"/>
      </rPr>
      <t>H</t>
    </r>
  </si>
  <si>
    <t>Otomatik</t>
  </si>
  <si>
    <t>Zaman ayarlı otomatik</t>
  </si>
  <si>
    <t>Elle serbest düşüşe bırakma bırakma</t>
  </si>
  <si>
    <t>Makara üzerinden serbest düşüşe bırakma</t>
  </si>
  <si>
    <t>Güvenli</t>
  </si>
  <si>
    <t>0.55-0.60</t>
  </si>
  <si>
    <t>Drop (Pin)</t>
  </si>
  <si>
    <t>Sondaj delilği çapı (mm)</t>
  </si>
  <si>
    <r>
      <t>C</t>
    </r>
    <r>
      <rPr>
        <b/>
        <i/>
        <vertAlign val="subscript"/>
        <sz val="10"/>
        <color theme="1"/>
        <rFont val="Times New Roman"/>
        <family val="1"/>
        <charset val="162"/>
      </rPr>
      <t>B</t>
    </r>
  </si>
  <si>
    <t>65-115</t>
  </si>
  <si>
    <r>
      <t xml:space="preserve">Numune alma tüpü Liner </t>
    </r>
    <r>
      <rPr>
        <b/>
        <i/>
        <sz val="10"/>
        <color rgb="FFFF0000"/>
        <rFont val="Times New Roman"/>
        <family val="1"/>
        <charset val="162"/>
      </rPr>
      <t>(İngilizce)</t>
    </r>
    <r>
      <rPr>
        <b/>
        <i/>
        <sz val="10"/>
        <color theme="1"/>
        <rFont val="Times New Roman"/>
        <family val="1"/>
        <charset val="162"/>
      </rPr>
      <t xml:space="preserve"> içeriyor mu?</t>
    </r>
  </si>
  <si>
    <r>
      <t>C</t>
    </r>
    <r>
      <rPr>
        <b/>
        <i/>
        <vertAlign val="subscript"/>
        <sz val="10"/>
        <color theme="1"/>
        <rFont val="Times New Roman"/>
        <family val="1"/>
        <charset val="162"/>
      </rPr>
      <t>S</t>
    </r>
  </si>
  <si>
    <t>Hayır</t>
  </si>
  <si>
    <t>Evet</t>
  </si>
  <si>
    <t>Sondaj borusu uzunluğu (m)</t>
  </si>
  <si>
    <r>
      <t>C</t>
    </r>
    <r>
      <rPr>
        <b/>
        <i/>
        <vertAlign val="subscript"/>
        <sz val="10"/>
        <color theme="1"/>
        <rFont val="Times New Roman"/>
        <family val="1"/>
        <charset val="162"/>
      </rPr>
      <t>R</t>
    </r>
  </si>
  <si>
    <t>3-4 m</t>
  </si>
  <si>
    <t>4-6 m</t>
  </si>
  <si>
    <t>6-10 m</t>
  </si>
  <si>
    <t>10 m’den büyük</t>
  </si>
  <si>
    <t>N =</t>
  </si>
  <si>
    <r>
      <t>E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H</t>
    </r>
    <r>
      <rPr>
        <b/>
        <i/>
        <sz val="11"/>
        <color theme="1"/>
        <rFont val="Calibri"/>
        <family val="2"/>
        <charset val="162"/>
        <scheme val="minor"/>
      </rPr>
      <t xml:space="preserve"> =</t>
    </r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</si>
  <si>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B</t>
    </r>
    <r>
      <rPr>
        <b/>
        <i/>
        <sz val="11"/>
        <color theme="1"/>
        <rFont val="Calibri"/>
        <family val="2"/>
        <charset val="162"/>
        <scheme val="minor"/>
      </rPr>
      <t xml:space="preserve"> =</t>
    </r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</si>
  <si>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S</t>
    </r>
    <r>
      <rPr>
        <b/>
        <i/>
        <sz val="11"/>
        <color theme="1"/>
        <rFont val="Calibri"/>
        <family val="2"/>
        <charset val="162"/>
        <scheme val="minor"/>
      </rPr>
      <t xml:space="preserve"> =</t>
    </r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</si>
  <si>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R</t>
    </r>
    <r>
      <rPr>
        <b/>
        <i/>
        <sz val="11"/>
        <color theme="1"/>
        <rFont val="Calibri"/>
        <family val="2"/>
        <charset val="162"/>
        <scheme val="minor"/>
      </rPr>
      <t xml:space="preserve"> =</t>
    </r>
  </si>
  <si>
    <t>Sondaj borusu uzunluğu (m) =</t>
  </si>
  <si>
    <r>
      <t>SPT yapılan zeminin birim normal birim hacim ağırlığı (</t>
    </r>
    <r>
      <rPr>
        <b/>
        <sz val="11"/>
        <color theme="1"/>
        <rFont val="Arial Tur"/>
        <charset val="162"/>
      </rPr>
      <t>γ</t>
    </r>
    <r>
      <rPr>
        <b/>
        <i/>
        <sz val="11"/>
        <color theme="1"/>
        <rFont val="Calibri"/>
        <family val="2"/>
        <charset val="162"/>
      </rPr>
      <t>, kN/m</t>
    </r>
    <r>
      <rPr>
        <b/>
        <i/>
        <vertAlign val="superscript"/>
        <sz val="11"/>
        <color theme="1"/>
        <rFont val="Calibri"/>
        <family val="2"/>
        <charset val="162"/>
      </rPr>
      <t>3</t>
    </r>
    <r>
      <rPr>
        <b/>
        <i/>
        <sz val="11"/>
        <color theme="1"/>
        <rFont val="Calibri"/>
        <family val="2"/>
        <charset val="162"/>
      </rPr>
      <t>) =</t>
    </r>
  </si>
  <si>
    <t>SPT yapılan zeminin üstündeki zeminin kalınlığı (H, m) =</t>
  </si>
  <si>
    <r>
      <rPr>
        <b/>
        <sz val="11"/>
        <color theme="1"/>
        <rFont val="Times New Roman"/>
        <family val="1"/>
        <charset val="162"/>
      </rPr>
      <t>σ</t>
    </r>
    <r>
      <rPr>
        <b/>
        <i/>
        <vertAlign val="subscript"/>
        <sz val="11"/>
        <color theme="1"/>
        <rFont val="Calibri"/>
        <family val="2"/>
        <charset val="162"/>
      </rPr>
      <t>0</t>
    </r>
    <r>
      <rPr>
        <b/>
        <sz val="11"/>
        <color theme="1"/>
        <rFont val="Arial Tur"/>
        <charset val="162"/>
      </rPr>
      <t>'</t>
    </r>
    <r>
      <rPr>
        <b/>
        <i/>
        <sz val="11"/>
        <color theme="1"/>
        <rFont val="Calibri"/>
        <family val="2"/>
        <charset val="162"/>
      </rPr>
      <t xml:space="preserve"> (kN/m</t>
    </r>
    <r>
      <rPr>
        <b/>
        <i/>
        <vertAlign val="super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 xml:space="preserve">) = </t>
    </r>
  </si>
  <si>
    <r>
      <t>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60</t>
    </r>
    <r>
      <rPr>
        <b/>
        <i/>
        <sz val="11"/>
        <color theme="1"/>
        <rFont val="Calibri"/>
        <family val="2"/>
        <charset val="162"/>
        <scheme val="minor"/>
      </rPr>
      <t xml:space="preserve"> =(E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H</t>
    </r>
    <r>
      <rPr>
        <b/>
        <i/>
        <sz val="11"/>
        <color theme="1"/>
        <rFont val="Calibri"/>
        <family val="2"/>
        <charset val="162"/>
        <scheme val="minor"/>
      </rPr>
      <t>*C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B</t>
    </r>
    <r>
      <rPr>
        <b/>
        <i/>
        <sz val="11"/>
        <color theme="1"/>
        <rFont val="Calibri"/>
        <family val="2"/>
        <charset val="162"/>
        <scheme val="minor"/>
      </rPr>
      <t>*C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S</t>
    </r>
    <r>
      <rPr>
        <b/>
        <i/>
        <sz val="11"/>
        <color theme="1"/>
        <rFont val="Calibri"/>
        <family val="2"/>
        <charset val="162"/>
        <scheme val="minor"/>
      </rPr>
      <t>*C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R</t>
    </r>
    <r>
      <rPr>
        <b/>
        <i/>
        <sz val="11"/>
        <color theme="1"/>
        <rFont val="Calibri"/>
        <family val="2"/>
        <charset val="162"/>
        <scheme val="minor"/>
      </rPr>
      <t>)*N/0.6 =</t>
    </r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</si>
  <si>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N1</t>
    </r>
    <r>
      <rPr>
        <b/>
        <i/>
        <sz val="11"/>
        <color theme="1"/>
        <rFont val="Calibri"/>
        <family val="2"/>
        <charset val="162"/>
        <scheme val="minor"/>
      </rPr>
      <t xml:space="preserve"> = 0.77*Log10(2000/σ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0</t>
    </r>
    <r>
      <rPr>
        <b/>
        <i/>
        <sz val="11"/>
        <color theme="1"/>
        <rFont val="Calibri"/>
        <family val="2"/>
        <charset val="162"/>
        <scheme val="minor"/>
      </rPr>
      <t>') =</t>
    </r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</si>
  <si>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N2</t>
    </r>
    <r>
      <rPr>
        <b/>
        <i/>
        <sz val="11"/>
        <color theme="1"/>
        <rFont val="Calibri"/>
        <family val="2"/>
        <charset val="162"/>
        <scheme val="minor"/>
      </rPr>
      <t xml:space="preserve"> = </t>
    </r>
    <r>
      <rPr>
        <b/>
        <sz val="11"/>
        <color theme="1"/>
        <rFont val="Times New Roman"/>
        <family val="1"/>
        <charset val="162"/>
      </rPr>
      <t>√</t>
    </r>
    <r>
      <rPr>
        <b/>
        <i/>
        <sz val="11"/>
        <color theme="1"/>
        <rFont val="Calibri"/>
        <family val="2"/>
        <charset val="162"/>
        <scheme val="minor"/>
      </rPr>
      <t>(100/σ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0</t>
    </r>
    <r>
      <rPr>
        <b/>
        <i/>
        <sz val="11"/>
        <color theme="1"/>
        <rFont val="Calibri"/>
        <family val="2"/>
        <charset val="162"/>
        <scheme val="minor"/>
      </rPr>
      <t>') =</t>
    </r>
  </si>
  <si>
    <r>
      <t>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N</t>
    </r>
    <r>
      <rPr>
        <b/>
        <i/>
        <sz val="11"/>
        <color theme="1"/>
        <rFont val="Calibri"/>
        <family val="2"/>
        <charset val="162"/>
        <scheme val="minor"/>
      </rPr>
      <t xml:space="preserve"> = Min(C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N1</t>
    </r>
    <r>
      <rPr>
        <b/>
        <i/>
        <sz val="11"/>
        <color theme="1"/>
        <rFont val="Calibri"/>
        <family val="2"/>
        <charset val="162"/>
        <scheme val="minor"/>
      </rPr>
      <t>,C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N2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</si>
  <si>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(N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)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60</t>
    </r>
    <r>
      <rPr>
        <b/>
        <i/>
        <sz val="11"/>
        <color theme="1"/>
        <rFont val="Calibri"/>
        <family val="2"/>
        <charset val="162"/>
        <scheme val="minor"/>
      </rPr>
      <t xml:space="preserve"> = C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N</t>
    </r>
    <r>
      <rPr>
        <b/>
        <i/>
        <sz val="11"/>
        <color theme="1"/>
        <rFont val="Calibri"/>
        <family val="2"/>
        <charset val="162"/>
        <scheme val="minor"/>
      </rPr>
      <t>*N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60</t>
    </r>
    <r>
      <rPr>
        <b/>
        <i/>
        <sz val="11"/>
        <color theme="1"/>
        <rFont val="Calibri"/>
        <family val="2"/>
        <charset val="162"/>
        <scheme val="minor"/>
      </rPr>
      <t xml:space="preserve"> </t>
    </r>
    <r>
      <rPr>
        <b/>
        <sz val="11"/>
        <color theme="1"/>
        <rFont val="Times New Roman"/>
        <family val="1"/>
        <charset val="162"/>
      </rPr>
      <t>≤</t>
    </r>
    <r>
      <rPr>
        <b/>
        <i/>
        <sz val="11"/>
        <color theme="1"/>
        <rFont val="Calibri"/>
        <family val="2"/>
        <charset val="162"/>
      </rPr>
      <t xml:space="preserve"> 2*N</t>
    </r>
    <r>
      <rPr>
        <b/>
        <i/>
        <vertAlign val="subscript"/>
        <sz val="11"/>
        <color theme="1"/>
        <rFont val="Calibri"/>
        <family val="2"/>
        <charset val="162"/>
      </rPr>
      <t>60</t>
    </r>
  </si>
  <si>
    <r>
      <t>(N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)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60 (Corr)</t>
    </r>
    <r>
      <rPr>
        <b/>
        <i/>
        <sz val="11"/>
        <color theme="1"/>
        <rFont val="Calibri"/>
        <family val="2"/>
        <charset val="162"/>
        <scheme val="minor"/>
      </rPr>
      <t xml:space="preserve"> = 15 + 0.5*[(N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)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60</t>
    </r>
    <r>
      <rPr>
        <b/>
        <i/>
        <sz val="11"/>
        <color theme="1"/>
        <rFont val="Calibri"/>
        <family val="2"/>
        <charset val="162"/>
        <scheme val="minor"/>
      </rPr>
      <t xml:space="preserve"> - 15] =</t>
    </r>
  </si>
  <si>
    <r>
      <t>SPT yapılan zeminin normal birim hacim ağırlığı (</t>
    </r>
    <r>
      <rPr>
        <b/>
        <sz val="11"/>
        <color theme="1"/>
        <rFont val="Arial Tur"/>
        <charset val="162"/>
      </rPr>
      <t>γ</t>
    </r>
    <r>
      <rPr>
        <b/>
        <i/>
        <sz val="11"/>
        <color theme="1"/>
        <rFont val="Calibri"/>
        <family val="2"/>
        <charset val="162"/>
      </rPr>
      <t>, kN/m</t>
    </r>
    <r>
      <rPr>
        <b/>
        <i/>
        <vertAlign val="superscript"/>
        <sz val="11"/>
        <color theme="1"/>
        <rFont val="Calibri"/>
        <family val="2"/>
        <charset val="162"/>
      </rPr>
      <t>3</t>
    </r>
    <r>
      <rPr>
        <b/>
        <i/>
        <sz val="11"/>
        <color theme="1"/>
        <rFont val="Calibri"/>
        <family val="2"/>
        <charset val="162"/>
      </rPr>
      <t>) =</t>
    </r>
  </si>
  <si>
    <t>Test yapılan zemin Y.A.S. seviyesinin üstünde mi?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</si>
</sst>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i/>
      <sz val="18"/>
      <name val="Calibri"/>
      <family val="2"/>
      <charset val="162"/>
      <scheme val="minor"/>
    </font>
    <font>
      <b/>
      <i/>
      <sz val="18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b/>
      <i/>
      <vertAlign val="subscript"/>
      <sz val="10"/>
      <color theme="1"/>
      <name val="Times New Roman"/>
      <family val="1"/>
      <charset val="162"/>
    </font>
    <font>
      <b/>
      <i/>
      <sz val="10"/>
      <color rgb="FFFF0000"/>
      <name val="Times New Roman"/>
      <family val="1"/>
      <charset val="162"/>
    </font>
    <font>
      <b/>
      <sz val="11"/>
      <color theme="1"/>
      <name val="Arial Tur"/>
      <charset val="162"/>
    </font>
    <font>
      <b/>
      <sz val="11"/>
      <color theme="1"/>
      <name val="Times New Roman"/>
      <family val="1"/>
      <charset val="162"/>
    </font>
    <font>
      <b/>
      <i/>
      <vertAlign val="subscript"/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horizontal="left" vertical="center"/>
    </xf>
    <xf numFmtId="20" fontId="3" fillId="0" borderId="1" xfId="0" applyNumberFormat="1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70" zoomScaleNormal="100" zoomScaleSheetLayoutView="70" workbookViewId="0">
      <selection activeCell="H14" sqref="H14"/>
    </sheetView>
  </sheetViews>
  <sheetFormatPr defaultRowHeight="15" x14ac:dyDescent="0.25"/>
  <cols>
    <col min="1" max="1" width="36.28515625" customWidth="1"/>
    <col min="2" max="2" width="39.5703125" customWidth="1"/>
    <col min="3" max="3" width="3.28515625" customWidth="1"/>
    <col min="4" max="4" width="22.140625" customWidth="1"/>
    <col min="5" max="5" width="19.140625" bestFit="1" customWidth="1"/>
    <col min="6" max="6" width="8.7109375" customWidth="1"/>
    <col min="7" max="8" width="9.28515625" customWidth="1"/>
  </cols>
  <sheetData>
    <row r="1" spans="1:6" ht="27.75" customHeight="1" x14ac:dyDescent="0.25">
      <c r="A1" s="24" t="s">
        <v>8</v>
      </c>
      <c r="B1" s="24"/>
      <c r="D1" s="14" t="s">
        <v>19</v>
      </c>
      <c r="E1" s="14" t="s">
        <v>20</v>
      </c>
      <c r="F1" s="14" t="s">
        <v>21</v>
      </c>
    </row>
    <row r="2" spans="1:6" s="2" customFormat="1" ht="27.75" customHeight="1" x14ac:dyDescent="0.25">
      <c r="A2" s="1" t="s">
        <v>12</v>
      </c>
      <c r="B2" s="7"/>
      <c r="D2" s="15" t="s">
        <v>22</v>
      </c>
      <c r="E2" s="15" t="s">
        <v>23</v>
      </c>
      <c r="F2" s="16">
        <v>0.7</v>
      </c>
    </row>
    <row r="3" spans="1:6" s="2" customFormat="1" ht="27.75" customHeight="1" x14ac:dyDescent="0.25">
      <c r="A3" s="1" t="s">
        <v>0</v>
      </c>
      <c r="B3" s="7"/>
      <c r="D3" s="15" t="s">
        <v>18</v>
      </c>
      <c r="E3" s="15" t="s">
        <v>24</v>
      </c>
      <c r="F3" s="16">
        <v>0.6</v>
      </c>
    </row>
    <row r="4" spans="1:6" s="2" customFormat="1" ht="27.75" customHeight="1" x14ac:dyDescent="0.25">
      <c r="A4" s="1" t="s">
        <v>1</v>
      </c>
      <c r="B4" s="8"/>
      <c r="D4" s="15" t="s">
        <v>18</v>
      </c>
      <c r="E4" s="15" t="s">
        <v>25</v>
      </c>
      <c r="F4" s="16">
        <v>0.5</v>
      </c>
    </row>
    <row r="5" spans="1:6" s="2" customFormat="1" ht="27.75" customHeight="1" x14ac:dyDescent="0.25">
      <c r="A5" s="1" t="s">
        <v>2</v>
      </c>
      <c r="B5" s="9"/>
      <c r="D5" s="15" t="s">
        <v>26</v>
      </c>
      <c r="E5" s="15" t="s">
        <v>25</v>
      </c>
      <c r="F5" s="16" t="s">
        <v>27</v>
      </c>
    </row>
    <row r="6" spans="1:6" s="2" customFormat="1" ht="27.75" customHeight="1" x14ac:dyDescent="0.25">
      <c r="A6" s="1" t="s">
        <v>3</v>
      </c>
      <c r="B6" s="7"/>
      <c r="D6" s="15" t="s">
        <v>28</v>
      </c>
      <c r="E6" s="15" t="s">
        <v>24</v>
      </c>
      <c r="F6" s="16">
        <v>0.45</v>
      </c>
    </row>
    <row r="7" spans="1:6" s="2" customFormat="1" ht="27.75" customHeight="1" x14ac:dyDescent="0.25">
      <c r="A7" s="25" t="s">
        <v>9</v>
      </c>
      <c r="B7" s="25"/>
    </row>
    <row r="8" spans="1:6" s="2" customFormat="1" ht="19.5" customHeight="1" x14ac:dyDescent="0.25">
      <c r="A8" s="1" t="s">
        <v>5</v>
      </c>
      <c r="B8" s="11"/>
      <c r="D8" s="14" t="s">
        <v>29</v>
      </c>
      <c r="E8" s="14" t="s">
        <v>30</v>
      </c>
    </row>
    <row r="9" spans="1:6" ht="36.75" customHeight="1" x14ac:dyDescent="0.25">
      <c r="A9" s="1" t="s">
        <v>11</v>
      </c>
      <c r="B9" s="20"/>
      <c r="D9" s="16" t="s">
        <v>31</v>
      </c>
      <c r="E9" s="16">
        <v>1</v>
      </c>
    </row>
    <row r="10" spans="1:6" ht="20.25" customHeight="1" x14ac:dyDescent="0.25">
      <c r="A10" s="1" t="s">
        <v>13</v>
      </c>
      <c r="B10" s="20"/>
      <c r="D10" s="16">
        <v>150</v>
      </c>
      <c r="E10" s="16">
        <v>1.05</v>
      </c>
    </row>
    <row r="11" spans="1:6" ht="19.5" customHeight="1" x14ac:dyDescent="0.25">
      <c r="A11" s="1" t="s">
        <v>14</v>
      </c>
      <c r="B11" s="20"/>
      <c r="D11" s="16">
        <v>200</v>
      </c>
      <c r="E11" s="16">
        <v>1.1499999999999999</v>
      </c>
    </row>
    <row r="12" spans="1:6" ht="20.25" customHeight="1" x14ac:dyDescent="0.25">
      <c r="A12" s="1" t="s">
        <v>15</v>
      </c>
      <c r="B12" s="21"/>
    </row>
    <row r="13" spans="1:6" ht="27" x14ac:dyDescent="0.25">
      <c r="A13" s="1" t="s">
        <v>16</v>
      </c>
      <c r="B13" s="20"/>
      <c r="D13" s="14" t="s">
        <v>32</v>
      </c>
      <c r="E13" s="14" t="s">
        <v>33</v>
      </c>
    </row>
    <row r="14" spans="1:6" ht="19.5" customHeight="1" x14ac:dyDescent="0.25">
      <c r="A14" s="1" t="s">
        <v>42</v>
      </c>
      <c r="B14" s="21"/>
      <c r="D14" s="16" t="s">
        <v>34</v>
      </c>
      <c r="E14" s="16">
        <v>1</v>
      </c>
    </row>
    <row r="15" spans="1:6" ht="30" customHeight="1" x14ac:dyDescent="0.25">
      <c r="A15" s="1" t="s">
        <v>17</v>
      </c>
      <c r="B15" s="20"/>
      <c r="D15" s="16" t="s">
        <v>35</v>
      </c>
      <c r="E15" s="16">
        <v>1.2</v>
      </c>
    </row>
    <row r="16" spans="1:6" ht="30" customHeight="1" x14ac:dyDescent="0.25">
      <c r="A16" s="1" t="s">
        <v>47</v>
      </c>
      <c r="B16" s="20"/>
    </row>
    <row r="17" spans="1:8" ht="30" customHeight="1" x14ac:dyDescent="0.25">
      <c r="A17" s="1" t="s">
        <v>49</v>
      </c>
      <c r="B17" s="20"/>
      <c r="D17" s="14" t="s">
        <v>36</v>
      </c>
      <c r="E17" s="14" t="s">
        <v>37</v>
      </c>
    </row>
    <row r="18" spans="1:8" ht="32.25" x14ac:dyDescent="0.25">
      <c r="A18" s="1" t="s">
        <v>48</v>
      </c>
      <c r="B18" s="20"/>
      <c r="D18" s="16" t="s">
        <v>38</v>
      </c>
      <c r="E18" s="16">
        <v>0.75</v>
      </c>
    </row>
    <row r="19" spans="1:8" ht="24.75" customHeight="1" x14ac:dyDescent="0.25">
      <c r="A19" s="25" t="s">
        <v>10</v>
      </c>
      <c r="B19" s="25"/>
      <c r="D19" s="16" t="s">
        <v>39</v>
      </c>
      <c r="E19" s="16">
        <v>0.85</v>
      </c>
    </row>
    <row r="20" spans="1:8" ht="31.5" customHeight="1" x14ac:dyDescent="0.25">
      <c r="A20" s="1" t="s">
        <v>43</v>
      </c>
      <c r="B20" s="22"/>
      <c r="D20" s="16" t="s">
        <v>40</v>
      </c>
      <c r="E20" s="16">
        <v>0.95</v>
      </c>
    </row>
    <row r="21" spans="1:8" ht="31.5" customHeight="1" x14ac:dyDescent="0.25">
      <c r="A21" s="1" t="s">
        <v>44</v>
      </c>
      <c r="B21" s="22"/>
      <c r="D21" s="16" t="s">
        <v>41</v>
      </c>
      <c r="E21" s="16">
        <v>1</v>
      </c>
      <c r="F21" s="6"/>
      <c r="G21" s="6"/>
      <c r="H21" s="6"/>
    </row>
    <row r="22" spans="1:8" ht="31.5" customHeight="1" x14ac:dyDescent="0.25">
      <c r="A22" s="1" t="s">
        <v>45</v>
      </c>
      <c r="B22" s="22"/>
      <c r="D22" s="6"/>
      <c r="E22" s="6"/>
      <c r="F22" s="6"/>
      <c r="G22" s="6"/>
      <c r="H22" s="6"/>
    </row>
    <row r="23" spans="1:8" ht="31.5" customHeight="1" x14ac:dyDescent="0.25">
      <c r="A23" s="1" t="s">
        <v>46</v>
      </c>
      <c r="B23" s="22"/>
      <c r="D23" s="6"/>
      <c r="E23" s="6"/>
      <c r="F23" s="6"/>
      <c r="G23" s="6"/>
      <c r="H23" s="6"/>
    </row>
    <row r="24" spans="1:8" ht="31.5" customHeight="1" x14ac:dyDescent="0.25">
      <c r="A24" s="1" t="s">
        <v>51</v>
      </c>
      <c r="B24" s="22"/>
      <c r="D24" s="6"/>
      <c r="E24" s="6"/>
      <c r="F24" s="6"/>
      <c r="G24" s="6"/>
      <c r="H24" s="6"/>
    </row>
    <row r="25" spans="1:8" ht="31.5" customHeight="1" x14ac:dyDescent="0.25">
      <c r="A25" s="17" t="s">
        <v>50</v>
      </c>
      <c r="B25" s="22"/>
      <c r="D25" s="6"/>
      <c r="E25" s="6"/>
      <c r="F25" s="6"/>
      <c r="G25" s="6"/>
      <c r="H25" s="6"/>
    </row>
    <row r="26" spans="1:8" ht="30.75" customHeight="1" x14ac:dyDescent="0.25">
      <c r="A26" s="1" t="s">
        <v>52</v>
      </c>
      <c r="B26" s="23"/>
    </row>
    <row r="27" spans="1:8" ht="21.75" customHeight="1" x14ac:dyDescent="0.25">
      <c r="A27" s="1" t="s">
        <v>53</v>
      </c>
      <c r="B27" s="23"/>
    </row>
    <row r="28" spans="1:8" ht="22.5" customHeight="1" x14ac:dyDescent="0.25">
      <c r="A28" s="1" t="s">
        <v>54</v>
      </c>
      <c r="B28" s="23"/>
    </row>
    <row r="29" spans="1:8" ht="22.5" customHeight="1" x14ac:dyDescent="0.25">
      <c r="A29" s="1" t="s">
        <v>55</v>
      </c>
      <c r="B29" s="10"/>
    </row>
    <row r="30" spans="1:8" ht="18" x14ac:dyDescent="0.25">
      <c r="A30" s="1" t="s">
        <v>56</v>
      </c>
      <c r="B30" s="10"/>
    </row>
    <row r="31" spans="1:8" ht="9.75" customHeight="1" x14ac:dyDescent="0.25">
      <c r="A31" s="26"/>
      <c r="B31" s="26"/>
    </row>
  </sheetData>
  <mergeCells count="4">
    <mergeCell ref="A1:B1"/>
    <mergeCell ref="A7:B7"/>
    <mergeCell ref="A19:B19"/>
    <mergeCell ref="A31:B31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3" zoomScaleNormal="100" workbookViewId="0">
      <selection activeCell="D26" sqref="D26"/>
    </sheetView>
  </sheetViews>
  <sheetFormatPr defaultRowHeight="15" x14ac:dyDescent="0.25"/>
  <cols>
    <col min="1" max="1" width="36.28515625" customWidth="1"/>
    <col min="2" max="2" width="39.5703125" customWidth="1"/>
    <col min="3" max="3" width="3.28515625" customWidth="1"/>
    <col min="4" max="4" width="22.140625" customWidth="1"/>
    <col min="5" max="5" width="19.140625" bestFit="1" customWidth="1"/>
    <col min="6" max="6" width="8.7109375" customWidth="1"/>
    <col min="7" max="8" width="9.28515625" customWidth="1"/>
  </cols>
  <sheetData>
    <row r="1" spans="1:6" ht="27.75" customHeight="1" x14ac:dyDescent="0.25">
      <c r="A1" s="24" t="s">
        <v>8</v>
      </c>
      <c r="B1" s="24"/>
      <c r="D1" s="14" t="s">
        <v>19</v>
      </c>
      <c r="E1" s="14" t="s">
        <v>20</v>
      </c>
      <c r="F1" s="14" t="s">
        <v>21</v>
      </c>
    </row>
    <row r="2" spans="1:6" s="2" customFormat="1" ht="27.75" customHeight="1" x14ac:dyDescent="0.25">
      <c r="A2" s="1" t="s">
        <v>12</v>
      </c>
      <c r="B2" s="7" t="s">
        <v>4</v>
      </c>
      <c r="D2" s="15" t="s">
        <v>22</v>
      </c>
      <c r="E2" s="15" t="s">
        <v>23</v>
      </c>
      <c r="F2" s="16">
        <v>0.7</v>
      </c>
    </row>
    <row r="3" spans="1:6" s="2" customFormat="1" ht="27.75" customHeight="1" x14ac:dyDescent="0.25">
      <c r="A3" s="1" t="s">
        <v>0</v>
      </c>
      <c r="B3" s="7">
        <v>1</v>
      </c>
      <c r="D3" s="15" t="s">
        <v>18</v>
      </c>
      <c r="E3" s="15" t="s">
        <v>24</v>
      </c>
      <c r="F3" s="16">
        <v>0.6</v>
      </c>
    </row>
    <row r="4" spans="1:6" s="2" customFormat="1" ht="27.75" customHeight="1" x14ac:dyDescent="0.25">
      <c r="A4" s="1" t="s">
        <v>1</v>
      </c>
      <c r="B4" s="8">
        <v>44827</v>
      </c>
      <c r="D4" s="15" t="s">
        <v>18</v>
      </c>
      <c r="E4" s="15" t="s">
        <v>25</v>
      </c>
      <c r="F4" s="16">
        <v>0.5</v>
      </c>
    </row>
    <row r="5" spans="1:6" s="2" customFormat="1" ht="27.75" customHeight="1" x14ac:dyDescent="0.25">
      <c r="A5" s="1" t="s">
        <v>2</v>
      </c>
      <c r="B5" s="9">
        <v>0.45833333333333331</v>
      </c>
      <c r="D5" s="15" t="s">
        <v>26</v>
      </c>
      <c r="E5" s="15" t="s">
        <v>25</v>
      </c>
      <c r="F5" s="16" t="s">
        <v>27</v>
      </c>
    </row>
    <row r="6" spans="1:6" s="2" customFormat="1" ht="27.75" customHeight="1" x14ac:dyDescent="0.25">
      <c r="A6" s="1" t="s">
        <v>3</v>
      </c>
      <c r="B6" s="7" t="s">
        <v>6</v>
      </c>
      <c r="D6" s="15" t="s">
        <v>28</v>
      </c>
      <c r="E6" s="15" t="s">
        <v>24</v>
      </c>
      <c r="F6" s="16">
        <v>0.45</v>
      </c>
    </row>
    <row r="7" spans="1:6" s="2" customFormat="1" ht="27.75" customHeight="1" x14ac:dyDescent="0.25">
      <c r="A7" s="25" t="s">
        <v>9</v>
      </c>
      <c r="B7" s="25"/>
    </row>
    <row r="8" spans="1:6" s="2" customFormat="1" ht="19.5" customHeight="1" x14ac:dyDescent="0.25">
      <c r="A8" s="1" t="s">
        <v>5</v>
      </c>
      <c r="B8" s="11">
        <v>2</v>
      </c>
      <c r="D8" s="14" t="s">
        <v>29</v>
      </c>
      <c r="E8" s="14" t="s">
        <v>30</v>
      </c>
    </row>
    <row r="9" spans="1:6" ht="36.75" customHeight="1" x14ac:dyDescent="0.25">
      <c r="A9" s="1" t="s">
        <v>11</v>
      </c>
      <c r="B9" s="3">
        <v>6</v>
      </c>
      <c r="D9" s="16" t="s">
        <v>31</v>
      </c>
      <c r="E9" s="16">
        <v>1</v>
      </c>
    </row>
    <row r="10" spans="1:6" ht="20.25" customHeight="1" x14ac:dyDescent="0.25">
      <c r="A10" s="1" t="s">
        <v>13</v>
      </c>
      <c r="B10" s="3">
        <v>100</v>
      </c>
      <c r="D10" s="16">
        <v>150</v>
      </c>
      <c r="E10" s="16">
        <v>1.05</v>
      </c>
    </row>
    <row r="11" spans="1:6" ht="19.5" customHeight="1" x14ac:dyDescent="0.25">
      <c r="A11" s="1" t="s">
        <v>14</v>
      </c>
      <c r="B11" s="3">
        <v>7</v>
      </c>
      <c r="D11" s="16">
        <v>200</v>
      </c>
      <c r="E11" s="16">
        <v>1.1499999999999999</v>
      </c>
    </row>
    <row r="12" spans="1:6" ht="20.25" customHeight="1" x14ac:dyDescent="0.25">
      <c r="A12" s="1" t="s">
        <v>15</v>
      </c>
      <c r="B12" s="12">
        <v>9</v>
      </c>
    </row>
    <row r="13" spans="1:6" ht="27" x14ac:dyDescent="0.25">
      <c r="A13" s="1" t="s">
        <v>16</v>
      </c>
      <c r="B13" s="3">
        <v>12</v>
      </c>
      <c r="D13" s="14" t="s">
        <v>32</v>
      </c>
      <c r="E13" s="14" t="s">
        <v>33</v>
      </c>
    </row>
    <row r="14" spans="1:6" ht="19.5" customHeight="1" x14ac:dyDescent="0.25">
      <c r="A14" s="1" t="s">
        <v>42</v>
      </c>
      <c r="B14" s="13">
        <f>B12+B13</f>
        <v>21</v>
      </c>
      <c r="D14" s="16" t="s">
        <v>34</v>
      </c>
      <c r="E14" s="16">
        <v>1</v>
      </c>
    </row>
    <row r="15" spans="1:6" ht="30" customHeight="1" x14ac:dyDescent="0.25">
      <c r="A15" s="1" t="s">
        <v>17</v>
      </c>
      <c r="B15" s="3" t="s">
        <v>18</v>
      </c>
      <c r="D15" s="16" t="s">
        <v>35</v>
      </c>
      <c r="E15" s="16">
        <v>1.2</v>
      </c>
    </row>
    <row r="16" spans="1:6" ht="30" customHeight="1" x14ac:dyDescent="0.25">
      <c r="A16" s="1" t="s">
        <v>47</v>
      </c>
      <c r="B16" s="3">
        <v>7</v>
      </c>
    </row>
    <row r="17" spans="1:8" ht="30" customHeight="1" x14ac:dyDescent="0.25">
      <c r="A17" s="1" t="s">
        <v>49</v>
      </c>
      <c r="B17" s="3">
        <v>6</v>
      </c>
      <c r="D17" s="14" t="s">
        <v>36</v>
      </c>
      <c r="E17" s="14" t="s">
        <v>37</v>
      </c>
    </row>
    <row r="18" spans="1:8" ht="32.25" x14ac:dyDescent="0.25">
      <c r="A18" s="1" t="s">
        <v>57</v>
      </c>
      <c r="B18" s="3">
        <v>16</v>
      </c>
      <c r="D18" s="16" t="s">
        <v>38</v>
      </c>
      <c r="E18" s="16">
        <v>0.75</v>
      </c>
    </row>
    <row r="19" spans="1:8" ht="30" x14ac:dyDescent="0.25">
      <c r="A19" s="1" t="s">
        <v>58</v>
      </c>
      <c r="B19" s="28" t="s">
        <v>35</v>
      </c>
      <c r="D19" s="16" t="s">
        <v>39</v>
      </c>
      <c r="E19" s="16">
        <v>0.85</v>
      </c>
    </row>
    <row r="20" spans="1:8" ht="24.75" customHeight="1" x14ac:dyDescent="0.25">
      <c r="A20" s="25" t="s">
        <v>10</v>
      </c>
      <c r="B20" s="25"/>
      <c r="D20" s="16" t="s">
        <v>40</v>
      </c>
      <c r="E20" s="16">
        <v>0.95</v>
      </c>
    </row>
    <row r="21" spans="1:8" ht="31.5" customHeight="1" x14ac:dyDescent="0.25">
      <c r="A21" s="1" t="s">
        <v>43</v>
      </c>
      <c r="B21" s="3">
        <v>0.5</v>
      </c>
      <c r="D21" s="16" t="s">
        <v>41</v>
      </c>
      <c r="E21" s="16">
        <v>1</v>
      </c>
    </row>
    <row r="22" spans="1:8" ht="31.5" customHeight="1" x14ac:dyDescent="0.25">
      <c r="A22" s="1" t="s">
        <v>44</v>
      </c>
      <c r="B22" s="3">
        <v>1</v>
      </c>
      <c r="F22" s="6"/>
      <c r="G22" s="6"/>
      <c r="H22" s="6"/>
    </row>
    <row r="23" spans="1:8" ht="31.5" customHeight="1" x14ac:dyDescent="0.25">
      <c r="A23" s="1" t="s">
        <v>45</v>
      </c>
      <c r="B23" s="3">
        <v>1</v>
      </c>
      <c r="D23" s="6"/>
      <c r="E23" s="6"/>
      <c r="F23" s="6"/>
      <c r="G23" s="6"/>
      <c r="H23" s="6"/>
    </row>
    <row r="24" spans="1:8" ht="31.5" customHeight="1" x14ac:dyDescent="0.25">
      <c r="A24" s="1" t="s">
        <v>46</v>
      </c>
      <c r="B24" s="3">
        <v>0.95</v>
      </c>
      <c r="D24" s="6"/>
      <c r="E24" s="6"/>
      <c r="F24" s="6"/>
      <c r="G24" s="6"/>
      <c r="H24" s="6"/>
    </row>
    <row r="25" spans="1:8" ht="31.5" customHeight="1" x14ac:dyDescent="0.25">
      <c r="A25" s="1" t="s">
        <v>51</v>
      </c>
      <c r="B25" s="4">
        <f>B21*B22*B23*B24*B14/0.6</f>
        <v>16.625</v>
      </c>
      <c r="D25" s="6"/>
      <c r="E25" s="6"/>
      <c r="F25" s="6"/>
      <c r="G25" s="6"/>
      <c r="H25" s="6"/>
    </row>
    <row r="26" spans="1:8" ht="31.5" customHeight="1" x14ac:dyDescent="0.25">
      <c r="A26" s="17" t="s">
        <v>50</v>
      </c>
      <c r="B26" s="4">
        <f>IF(B19="Evet",B17*B18,B17*(B18-10))</f>
        <v>96</v>
      </c>
      <c r="D26" s="6"/>
      <c r="E26" s="6"/>
      <c r="F26" s="6"/>
      <c r="G26" s="6"/>
      <c r="H26" s="6"/>
    </row>
    <row r="27" spans="1:8" ht="30.75" customHeight="1" x14ac:dyDescent="0.25">
      <c r="A27" s="1" t="s">
        <v>52</v>
      </c>
      <c r="B27" s="18">
        <f>0.77*LOG10(2000/B26)</f>
        <v>1.0154442472207978</v>
      </c>
    </row>
    <row r="28" spans="1:8" ht="21.75" customHeight="1" x14ac:dyDescent="0.25">
      <c r="A28" s="1" t="s">
        <v>53</v>
      </c>
      <c r="B28" s="18">
        <f>SQRT(100/B26)</f>
        <v>1.0206207261596576</v>
      </c>
    </row>
    <row r="29" spans="1:8" ht="22.5" customHeight="1" x14ac:dyDescent="0.25">
      <c r="A29" s="1" t="s">
        <v>54</v>
      </c>
      <c r="B29" s="18">
        <f>MIN(B27,B28)</f>
        <v>1.0154442472207978</v>
      </c>
    </row>
    <row r="30" spans="1:8" ht="22.5" customHeight="1" x14ac:dyDescent="0.25">
      <c r="A30" s="1" t="s">
        <v>55</v>
      </c>
      <c r="B30" s="5">
        <f>MIN(B29*B25,2*B25)</f>
        <v>16.881760610045763</v>
      </c>
    </row>
    <row r="31" spans="1:8" ht="18" x14ac:dyDescent="0.25">
      <c r="A31" s="1" t="s">
        <v>56</v>
      </c>
      <c r="B31" s="5">
        <f>15+0.5*(B30-15)</f>
        <v>15.940880305022882</v>
      </c>
    </row>
    <row r="32" spans="1:8" ht="9.75" customHeight="1" x14ac:dyDescent="0.25">
      <c r="A32" s="26"/>
      <c r="B32" s="26"/>
    </row>
    <row r="33" spans="1:7" x14ac:dyDescent="0.25">
      <c r="A33" s="27" t="s">
        <v>7</v>
      </c>
      <c r="B33" s="27"/>
      <c r="C33" s="19"/>
      <c r="D33" s="19"/>
      <c r="E33" s="19"/>
      <c r="F33" s="19"/>
      <c r="G33" s="19"/>
    </row>
  </sheetData>
  <mergeCells count="5">
    <mergeCell ref="A32:B32"/>
    <mergeCell ref="A7:B7"/>
    <mergeCell ref="A20:B20"/>
    <mergeCell ref="A1:B1"/>
    <mergeCell ref="A33:B33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BosForm</vt:lpstr>
      <vt:lpstr>Hesaplar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2022-09-06T12:17:50Z</dcterms:modified>
</cp:coreProperties>
</file>