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osForm" sheetId="17" r:id="rId1"/>
    <sheet name="Hesaplar" sheetId="4" r:id="rId2"/>
    <sheet name="t-d Veri" sheetId="11" r:id="rId3"/>
    <sheet name="(t)^0.5-d-Grafik" sheetId="15" r:id="rId4"/>
    <sheet name="Log10(t)-d-Grafik" sheetId="13" r:id="rId5"/>
    <sheet name="e-Yük Veri ve Grafik" sheetId="16" r:id="rId6"/>
  </sheets>
  <definedNames>
    <definedName name="_xlnm.Print_Area" localSheetId="0">BosForm!$A$1:$E$29</definedName>
    <definedName name="_xlnm.Print_Area" localSheetId="1">Hesaplar!$A$1:$B$13</definedName>
  </definedNames>
  <calcPr calcId="162913"/>
</workbook>
</file>

<file path=xl/calcChain.xml><?xml version="1.0" encoding="utf-8"?>
<calcChain xmlns="http://schemas.openxmlformats.org/spreadsheetml/2006/main">
  <c r="X31" i="11" l="1"/>
  <c r="U31" i="11"/>
  <c r="R31" i="11"/>
  <c r="O31" i="11"/>
  <c r="L31" i="11"/>
  <c r="I31" i="11"/>
  <c r="F31" i="11"/>
  <c r="C31" i="11"/>
  <c r="B2" i="16" l="1"/>
  <c r="C12" i="16"/>
  <c r="C11" i="16"/>
  <c r="C10" i="16"/>
  <c r="C9" i="16"/>
  <c r="C8" i="16"/>
  <c r="C7" i="16"/>
  <c r="C6" i="16"/>
  <c r="C5" i="16"/>
  <c r="D5" i="16" s="1"/>
  <c r="B12" i="16"/>
  <c r="B11" i="16"/>
  <c r="B10" i="16"/>
  <c r="B9" i="16"/>
  <c r="B8" i="16"/>
  <c r="B7" i="16"/>
  <c r="B6" i="16"/>
  <c r="B5" i="16"/>
  <c r="B25" i="4"/>
  <c r="B1" i="16" s="1"/>
  <c r="B24" i="4"/>
  <c r="B19" i="4"/>
  <c r="D6" i="16" l="1"/>
  <c r="D7" i="16" s="1"/>
  <c r="D8" i="16" s="1"/>
  <c r="D9" i="16" s="1"/>
  <c r="D10" i="16" s="1"/>
  <c r="D11" i="16" s="1"/>
  <c r="D12" i="16" s="1"/>
  <c r="E12" i="16" s="1"/>
  <c r="F12" i="16" s="1"/>
  <c r="E6" i="16"/>
  <c r="F6" i="16" s="1"/>
  <c r="E5" i="16"/>
  <c r="F5" i="16" s="1"/>
  <c r="E7" i="16"/>
  <c r="F7" i="16" s="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4" i="11"/>
  <c r="B16" i="4"/>
  <c r="E10" i="16" l="1"/>
  <c r="F10" i="16" s="1"/>
  <c r="E8" i="16"/>
  <c r="F8" i="16" s="1"/>
  <c r="E11" i="16"/>
  <c r="F11" i="16" s="1"/>
  <c r="E9" i="16"/>
  <c r="F9" i="16" s="1"/>
</calcChain>
</file>

<file path=xl/sharedStrings.xml><?xml version="1.0" encoding="utf-8"?>
<sst xmlns="http://schemas.openxmlformats.org/spreadsheetml/2006/main" count="203" uniqueCount="53">
  <si>
    <t>Zemin numunesinin alındığı lokasyon =</t>
  </si>
  <si>
    <t>Zemin numunesinin görsel tanımı =</t>
  </si>
  <si>
    <t>Zemin numunesinin alındığı derinlik =</t>
  </si>
  <si>
    <t>Zemin numunesi no =</t>
  </si>
  <si>
    <t>Sondaj no =</t>
  </si>
  <si>
    <t>Test no =</t>
  </si>
  <si>
    <t>Test günü =</t>
  </si>
  <si>
    <t>Test saati =</t>
  </si>
  <si>
    <t>Testi yapan =</t>
  </si>
  <si>
    <t>TEK EKSENLİ KONSOLİDASYON (ODEOMETRE) TESTİ</t>
  </si>
  <si>
    <t>TEST SIRASINDA YAPILAN HESAPLAR/ÖLÇMELER</t>
  </si>
  <si>
    <t>Pirinç halkanın iç çapı = Numunenin çapı (D, mm) =</t>
  </si>
  <si>
    <r>
      <t>Pirinç halkanın yüksekliği = Numunenin yüksekliği (H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0</t>
    </r>
    <r>
      <rPr>
        <b/>
        <i/>
        <sz val="11"/>
        <color theme="1"/>
        <rFont val="Calibri"/>
        <family val="2"/>
        <charset val="162"/>
        <scheme val="minor"/>
      </rPr>
      <t>, mm) =</t>
    </r>
  </si>
  <si>
    <r>
      <t>Pirinç halkanın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Pirinç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</si>
  <si>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Test numunesinin başlangıçtaki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Numune-0</t>
    </r>
    <r>
      <rPr>
        <b/>
        <i/>
        <sz val="11"/>
        <color theme="1"/>
        <rFont val="Calibri"/>
        <family val="2"/>
        <charset val="162"/>
        <scheme val="minor"/>
      </rPr>
      <t xml:space="preserve"> = 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1</t>
    </r>
    <r>
      <rPr>
        <b/>
        <i/>
        <sz val="11"/>
        <color theme="1"/>
        <rFont val="Calibri"/>
        <family val="2"/>
        <charset val="162"/>
        <scheme val="minor"/>
      </rPr>
      <t xml:space="preserve"> -M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Pirinç</t>
    </r>
    <r>
      <rPr>
        <b/>
        <i/>
        <sz val="11"/>
        <color theme="1"/>
        <rFont val="Calibri"/>
        <family val="2"/>
        <charset val="162"/>
        <scheme val="minor"/>
      </rPr>
      <t xml:space="preserve"> , gram)</t>
    </r>
  </si>
  <si>
    <t>Not: Kırmızı ile yazılan değerler hesaplanan değerlerdir.</t>
  </si>
  <si>
    <t>Yük (kPa) =</t>
  </si>
  <si>
    <t>Yerdeğiştirme (d, mm)</t>
  </si>
  <si>
    <t>Zaman (t, Dakika)</t>
  </si>
  <si>
    <r>
      <rPr>
        <b/>
        <i/>
        <sz val="11"/>
        <color theme="1"/>
        <rFont val="Arial Tur"/>
        <charset val="162"/>
      </rPr>
      <t>Δ</t>
    </r>
    <r>
      <rPr>
        <b/>
        <i/>
        <sz val="11"/>
        <color theme="1"/>
        <rFont val="Calibri"/>
        <family val="2"/>
      </rPr>
      <t>H (mm) =</t>
    </r>
  </si>
  <si>
    <r>
      <t>Karekök(Zaman) (</t>
    </r>
    <r>
      <rPr>
        <b/>
        <sz val="11"/>
        <color theme="1"/>
        <rFont val="Times New Roman"/>
        <family val="1"/>
        <charset val="162"/>
      </rPr>
      <t>√</t>
    </r>
    <r>
      <rPr>
        <b/>
        <i/>
        <sz val="11"/>
        <color theme="1"/>
        <rFont val="Calibri"/>
        <family val="2"/>
        <charset val="162"/>
        <scheme val="minor"/>
      </rPr>
      <t xml:space="preserve">t, </t>
    </r>
    <r>
      <rPr>
        <b/>
        <sz val="11"/>
        <color theme="1"/>
        <rFont val="Times New Roman"/>
        <family val="1"/>
        <charset val="162"/>
      </rPr>
      <t>√</t>
    </r>
    <r>
      <rPr>
        <b/>
        <i/>
        <sz val="11"/>
        <color theme="1"/>
        <rFont val="Calibri"/>
        <family val="2"/>
        <charset val="162"/>
        <scheme val="minor"/>
      </rPr>
      <t>Dakika)</t>
    </r>
  </si>
  <si>
    <r>
      <t>Test numunesinin test sonundaki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Numune-f</t>
    </r>
    <r>
      <rPr>
        <b/>
        <i/>
        <sz val="11"/>
        <color theme="1"/>
        <rFont val="Calibri"/>
        <family val="2"/>
        <charset val="162"/>
        <scheme val="minor"/>
      </rPr>
      <t xml:space="preserve"> = 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 xml:space="preserve"> -M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Pirinç</t>
    </r>
    <r>
      <rPr>
        <b/>
        <i/>
        <sz val="11"/>
        <color theme="1"/>
        <rFont val="Calibri"/>
        <family val="2"/>
        <charset val="162"/>
        <scheme val="minor"/>
      </rPr>
      <t xml:space="preserve"> , gram)</t>
    </r>
  </si>
  <si>
    <r>
      <t>Test başlagıcında içi test numunesi dolu pirinç halkasının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1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</si>
  <si>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Test sonunda içi test numunesi dolu pirinç halkasının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</si>
  <si>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r>
      <t>Test numunesinin başlangıçtaki su muhtevası (w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0</t>
    </r>
    <r>
      <rPr>
        <b/>
        <i/>
        <sz val="11"/>
        <color theme="1"/>
        <rFont val="Calibri"/>
        <family val="2"/>
        <charset val="162"/>
        <scheme val="minor"/>
      </rPr>
      <t>, birimsiz)</t>
    </r>
  </si>
  <si>
    <r>
      <t>Test numunesinin test sonundaki su muhtevası (w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f</t>
    </r>
    <r>
      <rPr>
        <b/>
        <i/>
        <sz val="11"/>
        <color theme="1"/>
        <rFont val="Calibri"/>
        <family val="2"/>
        <charset val="162"/>
        <scheme val="minor"/>
      </rPr>
      <t>, birimsiz)</t>
    </r>
  </si>
  <si>
    <r>
      <t>Test numunesinin kuru kütlesi (M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s</t>
    </r>
    <r>
      <rPr>
        <b/>
        <i/>
        <sz val="11"/>
        <color theme="1"/>
        <rFont val="Calibri"/>
        <family val="2"/>
        <charset val="162"/>
        <scheme val="minor"/>
      </rPr>
      <t>, gram) =</t>
    </r>
  </si>
  <si>
    <t>t90 (dakika) =</t>
  </si>
  <si>
    <t>Hi = H0 -ΣΔH1 (mm) =</t>
  </si>
  <si>
    <t>Hf = H0 -ΣΔH2 (mm) =</t>
  </si>
  <si>
    <t>Hort = (Hi + Hf)/2 =</t>
  </si>
  <si>
    <r>
      <t>cv = 0.848*Hort^2/t90 (mm</t>
    </r>
    <r>
      <rPr>
        <vertAlign val="super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>/dakika) =</t>
    </r>
  </si>
  <si>
    <t>d0 (mm) =</t>
  </si>
  <si>
    <t>d100 (mm) =</t>
  </si>
  <si>
    <t>t50 (dakika) =</t>
  </si>
  <si>
    <t>d50 = (d0 + d100)/2 (mm) =</t>
  </si>
  <si>
    <r>
      <t>cv = 0.196*Hort^2/t50 (mm</t>
    </r>
    <r>
      <rPr>
        <vertAlign val="super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scheme val="minor"/>
      </rPr>
      <t>/dakika) =</t>
    </r>
  </si>
  <si>
    <t>TESTTEN SONRA YAPILAN HESAPLAR/ÖLÇMELER</t>
  </si>
  <si>
    <r>
      <t xml:space="preserve">Test numunesinin kesit alanı (A = </t>
    </r>
    <r>
      <rPr>
        <b/>
        <sz val="11"/>
        <color theme="1"/>
        <rFont val="Calibri"/>
        <family val="2"/>
        <charset val="162"/>
      </rPr>
      <t>π</t>
    </r>
    <r>
      <rPr>
        <b/>
        <i/>
        <sz val="11"/>
        <color theme="1"/>
        <rFont val="Calibri"/>
        <family val="2"/>
        <charset val="162"/>
      </rPr>
      <t xml:space="preserve">*D^2/4 </t>
    </r>
    <r>
      <rPr>
        <b/>
        <i/>
        <sz val="11"/>
        <color theme="1"/>
        <rFont val="Calibri"/>
        <family val="2"/>
        <charset val="162"/>
        <scheme val="minor"/>
      </rPr>
      <t>, mm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2</t>
    </r>
    <r>
      <rPr>
        <b/>
        <i/>
        <sz val="11"/>
        <color theme="1"/>
        <rFont val="Calibri"/>
        <family val="2"/>
        <charset val="162"/>
        <scheme val="minor"/>
      </rPr>
      <t>) =</t>
    </r>
  </si>
  <si>
    <r>
      <t>Test numunesi içindeki zemin danelerinin yüksekliği (Hs = Ms/(</t>
    </r>
    <r>
      <rPr>
        <b/>
        <sz val="11"/>
        <color theme="1"/>
        <rFont val="Calibri"/>
        <family val="2"/>
        <charset val="162"/>
      </rPr>
      <t>ρ</t>
    </r>
    <r>
      <rPr>
        <b/>
        <i/>
        <sz val="11"/>
        <color theme="1"/>
        <rFont val="Calibri"/>
        <family val="2"/>
        <charset val="162"/>
      </rPr>
      <t>s*A</t>
    </r>
    <r>
      <rPr>
        <b/>
        <i/>
        <sz val="11"/>
        <color theme="1"/>
        <rFont val="Calibri"/>
        <family val="2"/>
        <charset val="162"/>
        <scheme val="minor"/>
      </rPr>
      <t>), mm) =</t>
    </r>
  </si>
  <si>
    <t>Hs (mm) =</t>
  </si>
  <si>
    <t>Yük (kPa)</t>
  </si>
  <si>
    <t>S.N</t>
  </si>
  <si>
    <r>
      <rPr>
        <b/>
        <i/>
        <sz val="11"/>
        <color theme="1"/>
        <rFont val="Arial Tur"/>
        <charset val="162"/>
      </rPr>
      <t>Δ</t>
    </r>
    <r>
      <rPr>
        <b/>
        <i/>
        <sz val="11"/>
        <color theme="1"/>
        <rFont val="Calibri"/>
        <family val="2"/>
      </rPr>
      <t>H (mm)</t>
    </r>
  </si>
  <si>
    <t>e = (H - Hs)/Hs (birimsiz)</t>
  </si>
  <si>
    <r>
      <rPr>
        <b/>
        <i/>
        <sz val="11"/>
        <color theme="1"/>
        <rFont val="Arial Tur"/>
        <charset val="162"/>
      </rPr>
      <t xml:space="preserve">H = Ho - </t>
    </r>
    <r>
      <rPr>
        <b/>
        <sz val="11"/>
        <color theme="1"/>
        <rFont val="Arial Tur"/>
        <charset val="162"/>
      </rPr>
      <t>∑</t>
    </r>
    <r>
      <rPr>
        <b/>
        <i/>
        <sz val="11"/>
        <color theme="1"/>
        <rFont val="Arial Tur"/>
        <charset val="162"/>
      </rPr>
      <t>Δ</t>
    </r>
    <r>
      <rPr>
        <b/>
        <i/>
        <sz val="11"/>
        <color theme="1"/>
        <rFont val="Calibri"/>
        <family val="2"/>
      </rPr>
      <t>H (mm)</t>
    </r>
  </si>
  <si>
    <t>H0 (mm) =</t>
  </si>
  <si>
    <r>
      <rPr>
        <b/>
        <sz val="11"/>
        <color theme="1"/>
        <rFont val="Arial Tur"/>
        <charset val="162"/>
      </rPr>
      <t>∑</t>
    </r>
    <r>
      <rPr>
        <b/>
        <i/>
        <sz val="11"/>
        <color theme="1"/>
        <rFont val="Arial Tur"/>
        <charset val="162"/>
      </rPr>
      <t>Δ</t>
    </r>
    <r>
      <rPr>
        <b/>
        <i/>
        <sz val="11"/>
        <color theme="1"/>
        <rFont val="Calibri"/>
        <family val="2"/>
      </rPr>
      <t>H (mm)</t>
    </r>
  </si>
  <si>
    <r>
      <t>Test numunesinin zemin danesi yoğunluğu (</t>
    </r>
    <r>
      <rPr>
        <b/>
        <i/>
        <sz val="11"/>
        <color theme="1"/>
        <rFont val="Calibri"/>
        <family val="2"/>
        <charset val="162"/>
      </rPr>
      <t>ρ</t>
    </r>
    <r>
      <rPr>
        <b/>
        <i/>
        <vertAlign val="subscript"/>
        <sz val="11"/>
        <color theme="1"/>
        <rFont val="Calibri"/>
        <family val="2"/>
        <charset val="162"/>
        <scheme val="minor"/>
      </rPr>
      <t>s</t>
    </r>
    <r>
      <rPr>
        <b/>
        <i/>
        <sz val="11"/>
        <color theme="1"/>
        <rFont val="Calibri"/>
        <family val="2"/>
        <charset val="162"/>
        <scheme val="minor"/>
      </rPr>
      <t>, gram/mm</t>
    </r>
    <r>
      <rPr>
        <b/>
        <i/>
        <vertAlign val="superscript"/>
        <sz val="11"/>
        <color theme="1"/>
        <rFont val="Calibri"/>
        <family val="2"/>
        <charset val="162"/>
        <scheme val="minor"/>
      </rPr>
      <t>3</t>
    </r>
    <r>
      <rPr>
        <b/>
        <i/>
        <sz val="11"/>
        <color theme="1"/>
        <rFont val="Calibri"/>
        <family val="2"/>
        <charset val="162"/>
        <scheme val="minor"/>
      </rPr>
      <t>) =</t>
    </r>
  </si>
  <si>
    <t>Grafikten elle ölçülerek hesaplanan değerler:</t>
  </si>
  <si>
    <t>Cc (Birimsiz) =</t>
  </si>
  <si>
    <t>Cr (Birimsiz) =</t>
  </si>
  <si>
    <r>
      <rPr>
        <sz val="11"/>
        <color theme="1"/>
        <rFont val="Times New Roman"/>
        <family val="1"/>
        <charset val="162"/>
      </rPr>
      <t>σ</t>
    </r>
    <r>
      <rPr>
        <sz val="11"/>
        <color theme="1"/>
        <rFont val="Calibri"/>
        <family val="2"/>
      </rPr>
      <t>c</t>
    </r>
    <r>
      <rPr>
        <sz val="11"/>
        <color theme="1"/>
        <rFont val="Arial Tur"/>
        <charset val="162"/>
      </rPr>
      <t>'</t>
    </r>
    <r>
      <rPr>
        <sz val="11"/>
        <color theme="1"/>
        <rFont val="Calibri"/>
        <family val="2"/>
      </rPr>
      <t xml:space="preserve"> (kPa) =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</si>
</sst>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vertAlign val="subscript"/>
      <sz val="11"/>
      <color theme="1"/>
      <name val="Calibri"/>
      <family val="2"/>
      <charset val="162"/>
      <scheme val="minor"/>
    </font>
    <font>
      <b/>
      <i/>
      <sz val="16"/>
      <name val="Calibri"/>
      <family val="2"/>
      <charset val="162"/>
      <scheme val="minor"/>
    </font>
    <font>
      <b/>
      <i/>
      <sz val="11"/>
      <color theme="1"/>
      <name val="Arial Tur"/>
      <charset val="162"/>
    </font>
    <font>
      <b/>
      <i/>
      <sz val="16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</font>
    <font>
      <b/>
      <i/>
      <sz val="11"/>
      <color rgb="FFFF0000"/>
      <name val="Calibri"/>
      <family val="2"/>
      <charset val="162"/>
      <scheme val="minor"/>
    </font>
    <font>
      <b/>
      <i/>
      <sz val="11"/>
      <color theme="1"/>
      <name val="Calibri"/>
      <family val="2"/>
    </font>
    <font>
      <b/>
      <sz val="11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</font>
    <font>
      <vertAlign val="superscript"/>
      <sz val="11"/>
      <color theme="1"/>
      <name val="Calibri"/>
      <family val="2"/>
      <charset val="162"/>
      <scheme val="minor"/>
    </font>
    <font>
      <b/>
      <i/>
      <vertAlign val="superscript"/>
      <sz val="11"/>
      <color theme="1"/>
      <name val="Calibri"/>
      <family val="2"/>
      <charset val="162"/>
      <scheme val="minor"/>
    </font>
    <font>
      <sz val="11"/>
      <color theme="1"/>
      <name val="Arial Tur"/>
      <charset val="162"/>
    </font>
    <font>
      <sz val="11"/>
      <color theme="1"/>
      <name val="Calibri"/>
      <family val="2"/>
    </font>
    <font>
      <b/>
      <sz val="11"/>
      <color theme="1"/>
      <name val="Arial Tur"/>
      <charset val="162"/>
    </font>
    <font>
      <sz val="11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5" fontId="0" fillId="0" borderId="1" xfId="0" applyNumberForma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2" fontId="0" fillId="0" borderId="0" xfId="0" applyNumberFormat="1"/>
    <xf numFmtId="2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5kPa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Veri'!$B$4:$B$29</c:f>
              <c:numCache>
                <c:formatCode>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20</c:v>
                </c:pt>
                <c:pt idx="23">
                  <c:v>22.360679774997898</c:v>
                </c:pt>
                <c:pt idx="24">
                  <c:v>24.494897427831781</c:v>
                </c:pt>
                <c:pt idx="25">
                  <c:v>37.947331922020552</c:v>
                </c:pt>
              </c:numCache>
            </c:numRef>
          </c:xVal>
          <c:yVal>
            <c:numRef>
              <c:f>'t-d Veri'!$C$4:$C$29</c:f>
              <c:numCache>
                <c:formatCode>0.0000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9F-42B3-A8FD-90EF22F63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287136"/>
        <c:axId val="1492290880"/>
      </c:scatterChart>
      <c:valAx>
        <c:axId val="14922871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√t ,</a:t>
                </a:r>
                <a:r>
                  <a:rPr lang="tr-TR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t = dakika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77479720308398947"/>
              <c:y val="0.162136866406939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90880"/>
        <c:crossesAt val="0"/>
        <c:crossBetween val="midCat"/>
      </c:valAx>
      <c:valAx>
        <c:axId val="1492290880"/>
        <c:scaling>
          <c:orientation val="maxMin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87136"/>
        <c:crossesAt val="0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10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Veri'!$E$4:$E$29</c:f>
              <c:numCache>
                <c:formatCode>0.00</c:formatCode>
                <c:ptCount val="26"/>
                <c:pt idx="0">
                  <c:v>0.25</c:v>
                </c:pt>
                <c:pt idx="1">
                  <c:v>1</c:v>
                </c:pt>
                <c:pt idx="2">
                  <c:v>2.25</c:v>
                </c:pt>
                <c:pt idx="3">
                  <c:v>4</c:v>
                </c:pt>
                <c:pt idx="4">
                  <c:v>6.25</c:v>
                </c:pt>
                <c:pt idx="5">
                  <c:v>9</c:v>
                </c:pt>
                <c:pt idx="6">
                  <c:v>12.25</c:v>
                </c:pt>
                <c:pt idx="7">
                  <c:v>16</c:v>
                </c:pt>
                <c:pt idx="8">
                  <c:v>20.25</c:v>
                </c:pt>
                <c:pt idx="9">
                  <c:v>25</c:v>
                </c:pt>
                <c:pt idx="10">
                  <c:v>36</c:v>
                </c:pt>
                <c:pt idx="11">
                  <c:v>49</c:v>
                </c:pt>
                <c:pt idx="12">
                  <c:v>64</c:v>
                </c:pt>
                <c:pt idx="13">
                  <c:v>81</c:v>
                </c:pt>
                <c:pt idx="14">
                  <c:v>100</c:v>
                </c:pt>
                <c:pt idx="15">
                  <c:v>121</c:v>
                </c:pt>
                <c:pt idx="16">
                  <c:v>144</c:v>
                </c:pt>
                <c:pt idx="17">
                  <c:v>169</c:v>
                </c:pt>
                <c:pt idx="18">
                  <c:v>196</c:v>
                </c:pt>
                <c:pt idx="19">
                  <c:v>225</c:v>
                </c:pt>
                <c:pt idx="20">
                  <c:v>289</c:v>
                </c:pt>
                <c:pt idx="21">
                  <c:v>324</c:v>
                </c:pt>
                <c:pt idx="22">
                  <c:v>400</c:v>
                </c:pt>
                <c:pt idx="23">
                  <c:v>500</c:v>
                </c:pt>
                <c:pt idx="24">
                  <c:v>600</c:v>
                </c:pt>
                <c:pt idx="25">
                  <c:v>1440</c:v>
                </c:pt>
              </c:numCache>
            </c:numRef>
          </c:xVal>
          <c:yVal>
            <c:numRef>
              <c:f>'t-d Veri'!$F$4:$F$29</c:f>
              <c:numCache>
                <c:formatCode>0.0000</c:formatCode>
                <c:ptCount val="26"/>
                <c:pt idx="0">
                  <c:v>0.05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7.0000000000000007E-2</c:v>
                </c:pt>
                <c:pt idx="17">
                  <c:v>7.0000000000000007E-2</c:v>
                </c:pt>
                <c:pt idx="18">
                  <c:v>7.0000000000000007E-2</c:v>
                </c:pt>
                <c:pt idx="19">
                  <c:v>7.0000000000000007E-2</c:v>
                </c:pt>
                <c:pt idx="20">
                  <c:v>0.08</c:v>
                </c:pt>
                <c:pt idx="21">
                  <c:v>0.08</c:v>
                </c:pt>
                <c:pt idx="22">
                  <c:v>0.08</c:v>
                </c:pt>
                <c:pt idx="23">
                  <c:v>0.08</c:v>
                </c:pt>
                <c:pt idx="24">
                  <c:v>0.08</c:v>
                </c:pt>
                <c:pt idx="25">
                  <c:v>0.08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E3-4170-AE68-4C0D071E2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699280"/>
        <c:axId val="1345683056"/>
      </c:scatterChart>
      <c:valAx>
        <c:axId val="1345699280"/>
        <c:scaling>
          <c:logBase val="10"/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Log10(t) , t = dakika</a:t>
                </a:r>
              </a:p>
            </c:rich>
          </c:tx>
          <c:layout>
            <c:manualLayout>
              <c:xMode val="edge"/>
              <c:yMode val="edge"/>
              <c:x val="0.63439375561083589"/>
              <c:y val="0.170019233430080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45683056"/>
        <c:crosses val="autoZero"/>
        <c:crossBetween val="midCat"/>
      </c:valAx>
      <c:valAx>
        <c:axId val="134568305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45699280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20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Veri'!$H$4:$H$29</c:f>
              <c:numCache>
                <c:formatCode>0.00</c:formatCode>
                <c:ptCount val="26"/>
                <c:pt idx="0">
                  <c:v>0.25</c:v>
                </c:pt>
                <c:pt idx="1">
                  <c:v>1</c:v>
                </c:pt>
                <c:pt idx="2">
                  <c:v>2.25</c:v>
                </c:pt>
                <c:pt idx="3">
                  <c:v>4</c:v>
                </c:pt>
                <c:pt idx="4">
                  <c:v>6.25</c:v>
                </c:pt>
                <c:pt idx="5">
                  <c:v>9</c:v>
                </c:pt>
                <c:pt idx="6">
                  <c:v>12.25</c:v>
                </c:pt>
                <c:pt idx="7">
                  <c:v>16</c:v>
                </c:pt>
                <c:pt idx="8">
                  <c:v>20.25</c:v>
                </c:pt>
                <c:pt idx="9">
                  <c:v>25</c:v>
                </c:pt>
                <c:pt idx="10">
                  <c:v>36</c:v>
                </c:pt>
                <c:pt idx="11">
                  <c:v>49</c:v>
                </c:pt>
                <c:pt idx="12">
                  <c:v>64</c:v>
                </c:pt>
                <c:pt idx="13">
                  <c:v>81</c:v>
                </c:pt>
                <c:pt idx="14">
                  <c:v>100</c:v>
                </c:pt>
                <c:pt idx="15">
                  <c:v>121</c:v>
                </c:pt>
                <c:pt idx="16">
                  <c:v>144</c:v>
                </c:pt>
                <c:pt idx="17">
                  <c:v>169</c:v>
                </c:pt>
                <c:pt idx="18">
                  <c:v>196</c:v>
                </c:pt>
                <c:pt idx="19">
                  <c:v>225</c:v>
                </c:pt>
                <c:pt idx="20">
                  <c:v>289</c:v>
                </c:pt>
                <c:pt idx="21">
                  <c:v>324</c:v>
                </c:pt>
                <c:pt idx="22">
                  <c:v>400</c:v>
                </c:pt>
                <c:pt idx="23">
                  <c:v>500</c:v>
                </c:pt>
                <c:pt idx="24">
                  <c:v>600</c:v>
                </c:pt>
                <c:pt idx="25">
                  <c:v>1440</c:v>
                </c:pt>
              </c:numCache>
            </c:numRef>
          </c:xVal>
          <c:yVal>
            <c:numRef>
              <c:f>'t-d Veri'!$I$4:$I$29</c:f>
              <c:numCache>
                <c:formatCode>0.0000</c:formatCode>
                <c:ptCount val="26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0.12</c:v>
                </c:pt>
                <c:pt idx="7">
                  <c:v>0.12</c:v>
                </c:pt>
                <c:pt idx="8">
                  <c:v>0.12</c:v>
                </c:pt>
                <c:pt idx="9">
                  <c:v>0.12</c:v>
                </c:pt>
                <c:pt idx="10">
                  <c:v>0.12</c:v>
                </c:pt>
                <c:pt idx="11">
                  <c:v>0.12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0.14000000000000001</c:v>
                </c:pt>
                <c:pt idx="15">
                  <c:v>0.14000000000000001</c:v>
                </c:pt>
                <c:pt idx="16">
                  <c:v>0.16</c:v>
                </c:pt>
                <c:pt idx="17">
                  <c:v>0.16</c:v>
                </c:pt>
                <c:pt idx="18">
                  <c:v>0.16</c:v>
                </c:pt>
                <c:pt idx="19">
                  <c:v>0.16</c:v>
                </c:pt>
                <c:pt idx="20">
                  <c:v>0.16</c:v>
                </c:pt>
                <c:pt idx="21">
                  <c:v>0.16</c:v>
                </c:pt>
                <c:pt idx="22">
                  <c:v>0.17</c:v>
                </c:pt>
                <c:pt idx="23">
                  <c:v>0.17</c:v>
                </c:pt>
                <c:pt idx="24">
                  <c:v>0.17</c:v>
                </c:pt>
                <c:pt idx="25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9E0-4303-8209-F35A21CF5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689296"/>
        <c:axId val="1345698448"/>
      </c:scatterChart>
      <c:valAx>
        <c:axId val="1345689296"/>
        <c:scaling>
          <c:logBase val="10"/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Log10(t) , t = dakika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45698448"/>
        <c:crosses val="autoZero"/>
        <c:crossBetween val="midCat"/>
      </c:valAx>
      <c:valAx>
        <c:axId val="134569844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45689296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40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Veri'!$K$4:$K$29</c:f>
              <c:numCache>
                <c:formatCode>0.00</c:formatCode>
                <c:ptCount val="26"/>
                <c:pt idx="0">
                  <c:v>0.25</c:v>
                </c:pt>
                <c:pt idx="1">
                  <c:v>1</c:v>
                </c:pt>
                <c:pt idx="2">
                  <c:v>2.25</c:v>
                </c:pt>
                <c:pt idx="3">
                  <c:v>4</c:v>
                </c:pt>
                <c:pt idx="4">
                  <c:v>6.25</c:v>
                </c:pt>
                <c:pt idx="5">
                  <c:v>9</c:v>
                </c:pt>
                <c:pt idx="6">
                  <c:v>12.25</c:v>
                </c:pt>
                <c:pt idx="7">
                  <c:v>16</c:v>
                </c:pt>
                <c:pt idx="8">
                  <c:v>20.25</c:v>
                </c:pt>
                <c:pt idx="9">
                  <c:v>25</c:v>
                </c:pt>
                <c:pt idx="10">
                  <c:v>36</c:v>
                </c:pt>
                <c:pt idx="11">
                  <c:v>49</c:v>
                </c:pt>
                <c:pt idx="12">
                  <c:v>64</c:v>
                </c:pt>
                <c:pt idx="13">
                  <c:v>81</c:v>
                </c:pt>
                <c:pt idx="14">
                  <c:v>100</c:v>
                </c:pt>
                <c:pt idx="15">
                  <c:v>121</c:v>
                </c:pt>
                <c:pt idx="16">
                  <c:v>144</c:v>
                </c:pt>
                <c:pt idx="17">
                  <c:v>169</c:v>
                </c:pt>
                <c:pt idx="18">
                  <c:v>196</c:v>
                </c:pt>
                <c:pt idx="19">
                  <c:v>225</c:v>
                </c:pt>
                <c:pt idx="20">
                  <c:v>289</c:v>
                </c:pt>
                <c:pt idx="21">
                  <c:v>324</c:v>
                </c:pt>
                <c:pt idx="22">
                  <c:v>400</c:v>
                </c:pt>
                <c:pt idx="23">
                  <c:v>500</c:v>
                </c:pt>
                <c:pt idx="24">
                  <c:v>600</c:v>
                </c:pt>
                <c:pt idx="25">
                  <c:v>1440</c:v>
                </c:pt>
              </c:numCache>
            </c:numRef>
          </c:xVal>
          <c:yVal>
            <c:numRef>
              <c:f>'t-d Veri'!$L$4:$L$29</c:f>
              <c:numCache>
                <c:formatCode>0.0000</c:formatCode>
                <c:ptCount val="26"/>
                <c:pt idx="0">
                  <c:v>0.2</c:v>
                </c:pt>
                <c:pt idx="1">
                  <c:v>0.32</c:v>
                </c:pt>
                <c:pt idx="2">
                  <c:v>0.32</c:v>
                </c:pt>
                <c:pt idx="3">
                  <c:v>0.32</c:v>
                </c:pt>
                <c:pt idx="4">
                  <c:v>0.32</c:v>
                </c:pt>
                <c:pt idx="5">
                  <c:v>0.38</c:v>
                </c:pt>
                <c:pt idx="6">
                  <c:v>0.38</c:v>
                </c:pt>
                <c:pt idx="7">
                  <c:v>0.38</c:v>
                </c:pt>
                <c:pt idx="8">
                  <c:v>0.38</c:v>
                </c:pt>
                <c:pt idx="9">
                  <c:v>0.38</c:v>
                </c:pt>
                <c:pt idx="10">
                  <c:v>0.42</c:v>
                </c:pt>
                <c:pt idx="11">
                  <c:v>0.42</c:v>
                </c:pt>
                <c:pt idx="12">
                  <c:v>0.42</c:v>
                </c:pt>
                <c:pt idx="13">
                  <c:v>0.42</c:v>
                </c:pt>
                <c:pt idx="14">
                  <c:v>0.42</c:v>
                </c:pt>
                <c:pt idx="15">
                  <c:v>0.42</c:v>
                </c:pt>
                <c:pt idx="16">
                  <c:v>0.49</c:v>
                </c:pt>
                <c:pt idx="17">
                  <c:v>0.49</c:v>
                </c:pt>
                <c:pt idx="18">
                  <c:v>0.49</c:v>
                </c:pt>
                <c:pt idx="19">
                  <c:v>0.49</c:v>
                </c:pt>
                <c:pt idx="20">
                  <c:v>0.54</c:v>
                </c:pt>
                <c:pt idx="21">
                  <c:v>0.54</c:v>
                </c:pt>
                <c:pt idx="22">
                  <c:v>0.54</c:v>
                </c:pt>
                <c:pt idx="23">
                  <c:v>0.54</c:v>
                </c:pt>
                <c:pt idx="24">
                  <c:v>0.54</c:v>
                </c:pt>
                <c:pt idx="25">
                  <c:v>0.59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23C-4B93-92CB-F15BC7765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696784"/>
        <c:axId val="1345693040"/>
      </c:scatterChart>
      <c:valAx>
        <c:axId val="1345696784"/>
        <c:scaling>
          <c:logBase val="10"/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Log10(t) , t = dakika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45693040"/>
        <c:crosses val="autoZero"/>
        <c:crossBetween val="midCat"/>
      </c:valAx>
      <c:valAx>
        <c:axId val="134569304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45696784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80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Veri'!$N$4:$N$29</c:f>
              <c:numCache>
                <c:formatCode>0.00</c:formatCode>
                <c:ptCount val="26"/>
                <c:pt idx="0">
                  <c:v>0.25</c:v>
                </c:pt>
                <c:pt idx="1">
                  <c:v>1</c:v>
                </c:pt>
                <c:pt idx="2">
                  <c:v>2.25</c:v>
                </c:pt>
                <c:pt idx="3">
                  <c:v>4</c:v>
                </c:pt>
                <c:pt idx="4">
                  <c:v>6.25</c:v>
                </c:pt>
                <c:pt idx="5">
                  <c:v>9</c:v>
                </c:pt>
                <c:pt idx="6">
                  <c:v>12.25</c:v>
                </c:pt>
                <c:pt idx="7">
                  <c:v>16</c:v>
                </c:pt>
                <c:pt idx="8">
                  <c:v>20.25</c:v>
                </c:pt>
                <c:pt idx="9">
                  <c:v>25</c:v>
                </c:pt>
                <c:pt idx="10">
                  <c:v>36</c:v>
                </c:pt>
                <c:pt idx="11">
                  <c:v>49</c:v>
                </c:pt>
                <c:pt idx="12">
                  <c:v>64</c:v>
                </c:pt>
                <c:pt idx="13">
                  <c:v>81</c:v>
                </c:pt>
                <c:pt idx="14">
                  <c:v>100</c:v>
                </c:pt>
                <c:pt idx="15">
                  <c:v>121</c:v>
                </c:pt>
                <c:pt idx="16">
                  <c:v>144</c:v>
                </c:pt>
                <c:pt idx="17">
                  <c:v>169</c:v>
                </c:pt>
                <c:pt idx="18">
                  <c:v>196</c:v>
                </c:pt>
                <c:pt idx="19">
                  <c:v>225</c:v>
                </c:pt>
                <c:pt idx="20">
                  <c:v>289</c:v>
                </c:pt>
                <c:pt idx="21">
                  <c:v>324</c:v>
                </c:pt>
                <c:pt idx="22">
                  <c:v>400</c:v>
                </c:pt>
                <c:pt idx="23">
                  <c:v>500</c:v>
                </c:pt>
                <c:pt idx="24">
                  <c:v>600</c:v>
                </c:pt>
                <c:pt idx="25">
                  <c:v>1440</c:v>
                </c:pt>
              </c:numCache>
            </c:numRef>
          </c:xVal>
          <c:yVal>
            <c:numRef>
              <c:f>'t-d Veri'!$O$4:$O$29</c:f>
              <c:numCache>
                <c:formatCode>0.0000</c:formatCode>
                <c:ptCount val="26"/>
                <c:pt idx="0">
                  <c:v>0.59</c:v>
                </c:pt>
                <c:pt idx="1">
                  <c:v>0.62</c:v>
                </c:pt>
                <c:pt idx="2">
                  <c:v>0.62</c:v>
                </c:pt>
                <c:pt idx="3">
                  <c:v>0.62</c:v>
                </c:pt>
                <c:pt idx="4">
                  <c:v>0.62</c:v>
                </c:pt>
                <c:pt idx="5">
                  <c:v>0.68</c:v>
                </c:pt>
                <c:pt idx="6">
                  <c:v>0.68</c:v>
                </c:pt>
                <c:pt idx="7">
                  <c:v>0.68</c:v>
                </c:pt>
                <c:pt idx="8">
                  <c:v>0.68</c:v>
                </c:pt>
                <c:pt idx="9">
                  <c:v>0.68</c:v>
                </c:pt>
                <c:pt idx="10">
                  <c:v>0.72</c:v>
                </c:pt>
                <c:pt idx="11">
                  <c:v>0.72</c:v>
                </c:pt>
                <c:pt idx="12">
                  <c:v>0.72</c:v>
                </c:pt>
                <c:pt idx="13">
                  <c:v>0.72</c:v>
                </c:pt>
                <c:pt idx="14">
                  <c:v>0.72</c:v>
                </c:pt>
                <c:pt idx="15">
                  <c:v>0.84</c:v>
                </c:pt>
                <c:pt idx="16">
                  <c:v>0.84</c:v>
                </c:pt>
                <c:pt idx="17">
                  <c:v>0.84</c:v>
                </c:pt>
                <c:pt idx="18">
                  <c:v>0.84</c:v>
                </c:pt>
                <c:pt idx="19">
                  <c:v>0.84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  <c:pt idx="25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6FC-43CA-AE1E-7D90A99B4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696784"/>
        <c:axId val="1345699280"/>
      </c:scatterChart>
      <c:valAx>
        <c:axId val="1345696784"/>
        <c:scaling>
          <c:logBase val="10"/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Log10(t) , t = dakika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45699280"/>
        <c:crosses val="autoZero"/>
        <c:crossBetween val="midCat"/>
      </c:valAx>
      <c:valAx>
        <c:axId val="134569928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45696784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160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Veri'!$Q$4:$Q$29</c:f>
              <c:numCache>
                <c:formatCode>0.00</c:formatCode>
                <c:ptCount val="26"/>
                <c:pt idx="0">
                  <c:v>0.25</c:v>
                </c:pt>
                <c:pt idx="1">
                  <c:v>1</c:v>
                </c:pt>
                <c:pt idx="2">
                  <c:v>2.25</c:v>
                </c:pt>
                <c:pt idx="3">
                  <c:v>4</c:v>
                </c:pt>
                <c:pt idx="4">
                  <c:v>6.25</c:v>
                </c:pt>
                <c:pt idx="5">
                  <c:v>9</c:v>
                </c:pt>
                <c:pt idx="6">
                  <c:v>12.25</c:v>
                </c:pt>
                <c:pt idx="7">
                  <c:v>16</c:v>
                </c:pt>
                <c:pt idx="8">
                  <c:v>20.25</c:v>
                </c:pt>
                <c:pt idx="9">
                  <c:v>25</c:v>
                </c:pt>
                <c:pt idx="10">
                  <c:v>36</c:v>
                </c:pt>
                <c:pt idx="11">
                  <c:v>49</c:v>
                </c:pt>
                <c:pt idx="12">
                  <c:v>64</c:v>
                </c:pt>
                <c:pt idx="13">
                  <c:v>81</c:v>
                </c:pt>
                <c:pt idx="14">
                  <c:v>100</c:v>
                </c:pt>
                <c:pt idx="15">
                  <c:v>121</c:v>
                </c:pt>
                <c:pt idx="16">
                  <c:v>144</c:v>
                </c:pt>
                <c:pt idx="17">
                  <c:v>169</c:v>
                </c:pt>
                <c:pt idx="18">
                  <c:v>196</c:v>
                </c:pt>
                <c:pt idx="19">
                  <c:v>225</c:v>
                </c:pt>
                <c:pt idx="20">
                  <c:v>289</c:v>
                </c:pt>
                <c:pt idx="21">
                  <c:v>324</c:v>
                </c:pt>
                <c:pt idx="22">
                  <c:v>400</c:v>
                </c:pt>
                <c:pt idx="23">
                  <c:v>500</c:v>
                </c:pt>
                <c:pt idx="24">
                  <c:v>600</c:v>
                </c:pt>
                <c:pt idx="25">
                  <c:v>1440</c:v>
                </c:pt>
              </c:numCache>
            </c:numRef>
          </c:xVal>
          <c:yVal>
            <c:numRef>
              <c:f>'t-d Veri'!$R$4:$R$29</c:f>
              <c:numCache>
                <c:formatCode>0.0000</c:formatCode>
                <c:ptCount val="26"/>
                <c:pt idx="0">
                  <c:v>1</c:v>
                </c:pt>
                <c:pt idx="1">
                  <c:v>1.1499999999999999</c:v>
                </c:pt>
                <c:pt idx="2">
                  <c:v>1.1499999999999999</c:v>
                </c:pt>
                <c:pt idx="3">
                  <c:v>1.1499999999999999</c:v>
                </c:pt>
                <c:pt idx="4">
                  <c:v>1.1499999999999999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1.26</c:v>
                </c:pt>
                <c:pt idx="8">
                  <c:v>1.26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1.35</c:v>
                </c:pt>
                <c:pt idx="14">
                  <c:v>1.35</c:v>
                </c:pt>
                <c:pt idx="15">
                  <c:v>1.35</c:v>
                </c:pt>
                <c:pt idx="16">
                  <c:v>1.35</c:v>
                </c:pt>
                <c:pt idx="17">
                  <c:v>1.35</c:v>
                </c:pt>
                <c:pt idx="18">
                  <c:v>1.35</c:v>
                </c:pt>
                <c:pt idx="19">
                  <c:v>1.42</c:v>
                </c:pt>
                <c:pt idx="20">
                  <c:v>1.42</c:v>
                </c:pt>
                <c:pt idx="21">
                  <c:v>1.42</c:v>
                </c:pt>
                <c:pt idx="22">
                  <c:v>1.42</c:v>
                </c:pt>
                <c:pt idx="23">
                  <c:v>1.42</c:v>
                </c:pt>
                <c:pt idx="24">
                  <c:v>1.42</c:v>
                </c:pt>
                <c:pt idx="25">
                  <c:v>1.47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EC-4250-9B79-2A2FE3183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705520"/>
        <c:axId val="1345707184"/>
      </c:scatterChart>
      <c:valAx>
        <c:axId val="1345705520"/>
        <c:scaling>
          <c:logBase val="10"/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Log10(t) , t = dakika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45707184"/>
        <c:crosses val="autoZero"/>
        <c:crossBetween val="midCat"/>
      </c:valAx>
      <c:valAx>
        <c:axId val="134570718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345705520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320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Veri'!$T$4:$T$29</c:f>
              <c:numCache>
                <c:formatCode>0.00</c:formatCode>
                <c:ptCount val="26"/>
                <c:pt idx="0">
                  <c:v>0.25</c:v>
                </c:pt>
                <c:pt idx="1">
                  <c:v>1</c:v>
                </c:pt>
                <c:pt idx="2">
                  <c:v>2.25</c:v>
                </c:pt>
                <c:pt idx="3">
                  <c:v>4</c:v>
                </c:pt>
                <c:pt idx="4">
                  <c:v>6.25</c:v>
                </c:pt>
                <c:pt idx="5">
                  <c:v>9</c:v>
                </c:pt>
                <c:pt idx="6">
                  <c:v>12.25</c:v>
                </c:pt>
                <c:pt idx="7">
                  <c:v>16</c:v>
                </c:pt>
                <c:pt idx="8">
                  <c:v>20.25</c:v>
                </c:pt>
                <c:pt idx="9">
                  <c:v>25</c:v>
                </c:pt>
                <c:pt idx="10">
                  <c:v>36</c:v>
                </c:pt>
                <c:pt idx="11">
                  <c:v>49</c:v>
                </c:pt>
                <c:pt idx="12">
                  <c:v>64</c:v>
                </c:pt>
                <c:pt idx="13">
                  <c:v>81</c:v>
                </c:pt>
                <c:pt idx="14">
                  <c:v>100</c:v>
                </c:pt>
                <c:pt idx="15">
                  <c:v>121</c:v>
                </c:pt>
                <c:pt idx="16">
                  <c:v>144</c:v>
                </c:pt>
                <c:pt idx="17">
                  <c:v>169</c:v>
                </c:pt>
                <c:pt idx="18">
                  <c:v>196</c:v>
                </c:pt>
                <c:pt idx="19">
                  <c:v>225</c:v>
                </c:pt>
                <c:pt idx="20">
                  <c:v>289</c:v>
                </c:pt>
                <c:pt idx="21">
                  <c:v>324</c:v>
                </c:pt>
                <c:pt idx="22">
                  <c:v>400</c:v>
                </c:pt>
                <c:pt idx="23">
                  <c:v>500</c:v>
                </c:pt>
                <c:pt idx="24">
                  <c:v>600</c:v>
                </c:pt>
                <c:pt idx="25">
                  <c:v>1440</c:v>
                </c:pt>
              </c:numCache>
            </c:numRef>
          </c:xVal>
          <c:yVal>
            <c:numRef>
              <c:f>'t-d Veri'!$U$4:$U$29</c:f>
              <c:numCache>
                <c:formatCode>0.0000</c:formatCode>
                <c:ptCount val="26"/>
                <c:pt idx="0">
                  <c:v>1.47</c:v>
                </c:pt>
                <c:pt idx="1">
                  <c:v>1.56</c:v>
                </c:pt>
                <c:pt idx="2">
                  <c:v>1.56</c:v>
                </c:pt>
                <c:pt idx="3">
                  <c:v>1.56</c:v>
                </c:pt>
                <c:pt idx="4">
                  <c:v>1.56</c:v>
                </c:pt>
                <c:pt idx="5">
                  <c:v>1.56</c:v>
                </c:pt>
                <c:pt idx="6">
                  <c:v>1.56</c:v>
                </c:pt>
                <c:pt idx="7">
                  <c:v>1.64</c:v>
                </c:pt>
                <c:pt idx="8">
                  <c:v>1.64</c:v>
                </c:pt>
                <c:pt idx="9">
                  <c:v>1.64</c:v>
                </c:pt>
                <c:pt idx="10">
                  <c:v>1.64</c:v>
                </c:pt>
                <c:pt idx="11">
                  <c:v>1.77</c:v>
                </c:pt>
                <c:pt idx="12">
                  <c:v>1.77</c:v>
                </c:pt>
                <c:pt idx="13">
                  <c:v>1.77</c:v>
                </c:pt>
                <c:pt idx="14">
                  <c:v>1.77</c:v>
                </c:pt>
                <c:pt idx="15">
                  <c:v>1.77</c:v>
                </c:pt>
                <c:pt idx="16">
                  <c:v>1.77</c:v>
                </c:pt>
                <c:pt idx="17">
                  <c:v>1.77</c:v>
                </c:pt>
                <c:pt idx="18">
                  <c:v>1.85</c:v>
                </c:pt>
                <c:pt idx="19">
                  <c:v>1.85</c:v>
                </c:pt>
                <c:pt idx="20">
                  <c:v>1.85</c:v>
                </c:pt>
                <c:pt idx="21">
                  <c:v>1.85</c:v>
                </c:pt>
                <c:pt idx="22">
                  <c:v>1.92</c:v>
                </c:pt>
                <c:pt idx="23">
                  <c:v>1.92</c:v>
                </c:pt>
                <c:pt idx="24">
                  <c:v>1.92</c:v>
                </c:pt>
                <c:pt idx="25">
                  <c:v>1.95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9EB-418D-B983-BA6B51E9E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289632"/>
        <c:axId val="1492286304"/>
      </c:scatterChart>
      <c:valAx>
        <c:axId val="1492289632"/>
        <c:scaling>
          <c:logBase val="10"/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Log10(t) , t = dakika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86304"/>
        <c:crosses val="autoZero"/>
        <c:crossBetween val="midCat"/>
      </c:valAx>
      <c:valAx>
        <c:axId val="149228630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89632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640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Veri'!$W$4:$W$29</c:f>
              <c:numCache>
                <c:formatCode>0.00</c:formatCode>
                <c:ptCount val="26"/>
                <c:pt idx="0">
                  <c:v>0.25</c:v>
                </c:pt>
                <c:pt idx="1">
                  <c:v>1</c:v>
                </c:pt>
                <c:pt idx="2">
                  <c:v>2.25</c:v>
                </c:pt>
                <c:pt idx="3">
                  <c:v>4</c:v>
                </c:pt>
                <c:pt idx="4">
                  <c:v>6.25</c:v>
                </c:pt>
                <c:pt idx="5">
                  <c:v>9</c:v>
                </c:pt>
                <c:pt idx="6">
                  <c:v>12.25</c:v>
                </c:pt>
                <c:pt idx="7">
                  <c:v>16</c:v>
                </c:pt>
                <c:pt idx="8">
                  <c:v>20.25</c:v>
                </c:pt>
                <c:pt idx="9">
                  <c:v>25</c:v>
                </c:pt>
                <c:pt idx="10">
                  <c:v>36</c:v>
                </c:pt>
                <c:pt idx="11">
                  <c:v>49</c:v>
                </c:pt>
                <c:pt idx="12">
                  <c:v>64</c:v>
                </c:pt>
                <c:pt idx="13">
                  <c:v>81</c:v>
                </c:pt>
                <c:pt idx="14">
                  <c:v>100</c:v>
                </c:pt>
                <c:pt idx="15">
                  <c:v>121</c:v>
                </c:pt>
                <c:pt idx="16">
                  <c:v>144</c:v>
                </c:pt>
                <c:pt idx="17">
                  <c:v>169</c:v>
                </c:pt>
                <c:pt idx="18">
                  <c:v>196</c:v>
                </c:pt>
                <c:pt idx="19">
                  <c:v>225</c:v>
                </c:pt>
                <c:pt idx="20">
                  <c:v>289</c:v>
                </c:pt>
                <c:pt idx="21">
                  <c:v>324</c:v>
                </c:pt>
                <c:pt idx="22">
                  <c:v>400</c:v>
                </c:pt>
                <c:pt idx="23">
                  <c:v>500</c:v>
                </c:pt>
                <c:pt idx="24">
                  <c:v>600</c:v>
                </c:pt>
                <c:pt idx="25">
                  <c:v>1440</c:v>
                </c:pt>
              </c:numCache>
            </c:numRef>
          </c:xVal>
          <c:yVal>
            <c:numRef>
              <c:f>'t-d Veri'!$X$4:$X$29</c:f>
              <c:numCache>
                <c:formatCode>0.0000</c:formatCode>
                <c:ptCount val="26"/>
                <c:pt idx="0">
                  <c:v>1.95</c:v>
                </c:pt>
                <c:pt idx="1">
                  <c:v>2.0099999999999998</c:v>
                </c:pt>
                <c:pt idx="2">
                  <c:v>2.0099999999999998</c:v>
                </c:pt>
                <c:pt idx="3">
                  <c:v>2.0099999999999998</c:v>
                </c:pt>
                <c:pt idx="4">
                  <c:v>2.0099999999999998</c:v>
                </c:pt>
                <c:pt idx="5">
                  <c:v>2.23</c:v>
                </c:pt>
                <c:pt idx="6">
                  <c:v>2.23</c:v>
                </c:pt>
                <c:pt idx="7">
                  <c:v>2.23</c:v>
                </c:pt>
                <c:pt idx="8">
                  <c:v>2.23</c:v>
                </c:pt>
                <c:pt idx="9">
                  <c:v>2.23</c:v>
                </c:pt>
                <c:pt idx="10">
                  <c:v>2.23</c:v>
                </c:pt>
                <c:pt idx="11">
                  <c:v>2.29</c:v>
                </c:pt>
                <c:pt idx="12">
                  <c:v>2.29</c:v>
                </c:pt>
                <c:pt idx="13">
                  <c:v>2.29</c:v>
                </c:pt>
                <c:pt idx="14">
                  <c:v>2.29</c:v>
                </c:pt>
                <c:pt idx="15">
                  <c:v>2.29</c:v>
                </c:pt>
                <c:pt idx="16">
                  <c:v>2.35</c:v>
                </c:pt>
                <c:pt idx="17">
                  <c:v>2.35</c:v>
                </c:pt>
                <c:pt idx="18">
                  <c:v>2.35</c:v>
                </c:pt>
                <c:pt idx="19">
                  <c:v>2.35</c:v>
                </c:pt>
                <c:pt idx="20">
                  <c:v>2.35</c:v>
                </c:pt>
                <c:pt idx="21">
                  <c:v>2.39</c:v>
                </c:pt>
                <c:pt idx="22">
                  <c:v>2.39</c:v>
                </c:pt>
                <c:pt idx="23">
                  <c:v>2.39</c:v>
                </c:pt>
                <c:pt idx="24">
                  <c:v>2.39</c:v>
                </c:pt>
                <c:pt idx="25">
                  <c:v>2.41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A5C-4588-A9F1-489BD96B8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300864"/>
        <c:axId val="1492287968"/>
      </c:scatterChart>
      <c:valAx>
        <c:axId val="1492300864"/>
        <c:scaling>
          <c:logBase val="10"/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Log10(t) , t = dakika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87968"/>
        <c:crosses val="autoZero"/>
        <c:crossBetween val="midCat"/>
      </c:valAx>
      <c:valAx>
        <c:axId val="149228796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300864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'e-Yük Veri ve Grafik'!$B$5:$B$12</c:f>
              <c:numCache>
                <c:formatCode>General</c:formatCode>
                <c:ptCount val="8"/>
                <c:pt idx="0">
                  <c:v>5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80</c:v>
                </c:pt>
                <c:pt idx="5">
                  <c:v>160</c:v>
                </c:pt>
                <c:pt idx="6">
                  <c:v>320</c:v>
                </c:pt>
                <c:pt idx="7">
                  <c:v>640</c:v>
                </c:pt>
              </c:numCache>
            </c:numRef>
          </c:xVal>
          <c:yVal>
            <c:numRef>
              <c:f>'e-Yük Veri ve Grafik'!$F$5:$F$12</c:f>
              <c:numCache>
                <c:formatCode>0.0000</c:formatCode>
                <c:ptCount val="8"/>
                <c:pt idx="0">
                  <c:v>0.20066958831221501</c:v>
                </c:pt>
                <c:pt idx="1">
                  <c:v>0.19886407013430207</c:v>
                </c:pt>
                <c:pt idx="2">
                  <c:v>0.19164199742264959</c:v>
                </c:pt>
                <c:pt idx="3">
                  <c:v>0.16817026110977917</c:v>
                </c:pt>
                <c:pt idx="4">
                  <c:v>0.1434948460116334</c:v>
                </c:pt>
                <c:pt idx="5">
                  <c:v>0.11520839455766148</c:v>
                </c:pt>
                <c:pt idx="6">
                  <c:v>8.6320103711051768E-2</c:v>
                </c:pt>
                <c:pt idx="7">
                  <c:v>5.8635491649717437E-2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F79-4B5A-8738-6D4B201A4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8597631"/>
        <c:axId val="888598463"/>
      </c:scatterChart>
      <c:valAx>
        <c:axId val="888597631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Yük (kPa)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88598463"/>
        <c:crosses val="autoZero"/>
        <c:crossBetween val="midCat"/>
      </c:valAx>
      <c:valAx>
        <c:axId val="888598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e (Birimsiz)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888597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10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Veri'!$B$4:$B$29</c:f>
              <c:numCache>
                <c:formatCode>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20</c:v>
                </c:pt>
                <c:pt idx="23">
                  <c:v>22.360679774997898</c:v>
                </c:pt>
                <c:pt idx="24">
                  <c:v>24.494897427831781</c:v>
                </c:pt>
                <c:pt idx="25">
                  <c:v>37.947331922020552</c:v>
                </c:pt>
              </c:numCache>
            </c:numRef>
          </c:xVal>
          <c:yVal>
            <c:numRef>
              <c:f>'t-d Veri'!$F$4:$F$29</c:f>
              <c:numCache>
                <c:formatCode>0.0000</c:formatCode>
                <c:ptCount val="26"/>
                <c:pt idx="0">
                  <c:v>0.05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7.0000000000000007E-2</c:v>
                </c:pt>
                <c:pt idx="15">
                  <c:v>7.0000000000000007E-2</c:v>
                </c:pt>
                <c:pt idx="16">
                  <c:v>7.0000000000000007E-2</c:v>
                </c:pt>
                <c:pt idx="17">
                  <c:v>7.0000000000000007E-2</c:v>
                </c:pt>
                <c:pt idx="18">
                  <c:v>7.0000000000000007E-2</c:v>
                </c:pt>
                <c:pt idx="19">
                  <c:v>7.0000000000000007E-2</c:v>
                </c:pt>
                <c:pt idx="20">
                  <c:v>0.08</c:v>
                </c:pt>
                <c:pt idx="21">
                  <c:v>0.08</c:v>
                </c:pt>
                <c:pt idx="22">
                  <c:v>0.08</c:v>
                </c:pt>
                <c:pt idx="23">
                  <c:v>0.08</c:v>
                </c:pt>
                <c:pt idx="24">
                  <c:v>0.08</c:v>
                </c:pt>
                <c:pt idx="25">
                  <c:v>0.08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93-4598-BFA0-DF2D37553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584944"/>
        <c:axId val="1481587024"/>
      </c:scatterChart>
      <c:valAx>
        <c:axId val="14815849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√t , t = dakika</a:t>
                </a:r>
                <a:endParaRPr lang="tr-T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81587024"/>
        <c:crosses val="autoZero"/>
        <c:crossBetween val="midCat"/>
      </c:valAx>
      <c:valAx>
        <c:axId val="14815870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 sz="1050" b="0" i="0" baseline="0">
                    <a:effectLst/>
                  </a:rPr>
                  <a:t>d (mm)</a:t>
                </a:r>
                <a:endParaRPr lang="tr-TR" sz="5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81584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20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Veri'!$B$4:$B$29</c:f>
              <c:numCache>
                <c:formatCode>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20</c:v>
                </c:pt>
                <c:pt idx="23">
                  <c:v>22.360679774997898</c:v>
                </c:pt>
                <c:pt idx="24">
                  <c:v>24.494897427831781</c:v>
                </c:pt>
                <c:pt idx="25">
                  <c:v>37.947331922020552</c:v>
                </c:pt>
              </c:numCache>
            </c:numRef>
          </c:xVal>
          <c:yVal>
            <c:numRef>
              <c:f>'t-d Veri'!$I$4:$I$29</c:f>
              <c:numCache>
                <c:formatCode>0.0000</c:formatCode>
                <c:ptCount val="26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0.09</c:v>
                </c:pt>
                <c:pt idx="6">
                  <c:v>0.12</c:v>
                </c:pt>
                <c:pt idx="7">
                  <c:v>0.12</c:v>
                </c:pt>
                <c:pt idx="8">
                  <c:v>0.12</c:v>
                </c:pt>
                <c:pt idx="9">
                  <c:v>0.12</c:v>
                </c:pt>
                <c:pt idx="10">
                  <c:v>0.12</c:v>
                </c:pt>
                <c:pt idx="11">
                  <c:v>0.12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0.14000000000000001</c:v>
                </c:pt>
                <c:pt idx="15">
                  <c:v>0.14000000000000001</c:v>
                </c:pt>
                <c:pt idx="16">
                  <c:v>0.16</c:v>
                </c:pt>
                <c:pt idx="17">
                  <c:v>0.16</c:v>
                </c:pt>
                <c:pt idx="18">
                  <c:v>0.16</c:v>
                </c:pt>
                <c:pt idx="19">
                  <c:v>0.16</c:v>
                </c:pt>
                <c:pt idx="20">
                  <c:v>0.16</c:v>
                </c:pt>
                <c:pt idx="21">
                  <c:v>0.16</c:v>
                </c:pt>
                <c:pt idx="22">
                  <c:v>0.17</c:v>
                </c:pt>
                <c:pt idx="23">
                  <c:v>0.17</c:v>
                </c:pt>
                <c:pt idx="24">
                  <c:v>0.17</c:v>
                </c:pt>
                <c:pt idx="25">
                  <c:v>0.2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6D1-4E4B-A96C-1D0F43B42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581616"/>
        <c:axId val="1481585776"/>
      </c:scatterChart>
      <c:valAx>
        <c:axId val="14815816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√t , t = dakika</a:t>
                </a:r>
                <a:endParaRPr lang="tr-T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81585776"/>
        <c:crosses val="autoZero"/>
        <c:crossBetween val="midCat"/>
      </c:valAx>
      <c:valAx>
        <c:axId val="148158577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81581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40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Veri'!$B$4:$B$29</c:f>
              <c:numCache>
                <c:formatCode>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20</c:v>
                </c:pt>
                <c:pt idx="23">
                  <c:v>22.360679774997898</c:v>
                </c:pt>
                <c:pt idx="24">
                  <c:v>24.494897427831781</c:v>
                </c:pt>
                <c:pt idx="25">
                  <c:v>37.947331922020552</c:v>
                </c:pt>
              </c:numCache>
            </c:numRef>
          </c:xVal>
          <c:yVal>
            <c:numRef>
              <c:f>'t-d Veri'!$L$4:$L$29</c:f>
              <c:numCache>
                <c:formatCode>0.0000</c:formatCode>
                <c:ptCount val="26"/>
                <c:pt idx="0">
                  <c:v>0.2</c:v>
                </c:pt>
                <c:pt idx="1">
                  <c:v>0.32</c:v>
                </c:pt>
                <c:pt idx="2">
                  <c:v>0.32</c:v>
                </c:pt>
                <c:pt idx="3">
                  <c:v>0.32</c:v>
                </c:pt>
                <c:pt idx="4">
                  <c:v>0.32</c:v>
                </c:pt>
                <c:pt idx="5">
                  <c:v>0.38</c:v>
                </c:pt>
                <c:pt idx="6">
                  <c:v>0.38</c:v>
                </c:pt>
                <c:pt idx="7">
                  <c:v>0.38</c:v>
                </c:pt>
                <c:pt idx="8">
                  <c:v>0.38</c:v>
                </c:pt>
                <c:pt idx="9">
                  <c:v>0.38</c:v>
                </c:pt>
                <c:pt idx="10">
                  <c:v>0.42</c:v>
                </c:pt>
                <c:pt idx="11">
                  <c:v>0.42</c:v>
                </c:pt>
                <c:pt idx="12">
                  <c:v>0.42</c:v>
                </c:pt>
                <c:pt idx="13">
                  <c:v>0.42</c:v>
                </c:pt>
                <c:pt idx="14">
                  <c:v>0.42</c:v>
                </c:pt>
                <c:pt idx="15">
                  <c:v>0.42</c:v>
                </c:pt>
                <c:pt idx="16">
                  <c:v>0.49</c:v>
                </c:pt>
                <c:pt idx="17">
                  <c:v>0.49</c:v>
                </c:pt>
                <c:pt idx="18">
                  <c:v>0.49</c:v>
                </c:pt>
                <c:pt idx="19">
                  <c:v>0.49</c:v>
                </c:pt>
                <c:pt idx="20">
                  <c:v>0.54</c:v>
                </c:pt>
                <c:pt idx="21">
                  <c:v>0.54</c:v>
                </c:pt>
                <c:pt idx="22">
                  <c:v>0.54</c:v>
                </c:pt>
                <c:pt idx="23">
                  <c:v>0.54</c:v>
                </c:pt>
                <c:pt idx="24">
                  <c:v>0.54</c:v>
                </c:pt>
                <c:pt idx="25">
                  <c:v>0.59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D96-43AE-8D55-26D49C25B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1582448"/>
        <c:axId val="1481593680"/>
      </c:scatterChart>
      <c:valAx>
        <c:axId val="14815824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√t , t = dakika</a:t>
                </a:r>
                <a:endParaRPr lang="tr-T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81593680"/>
        <c:crosses val="autoZero"/>
        <c:crossBetween val="midCat"/>
      </c:valAx>
      <c:valAx>
        <c:axId val="148159368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81582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80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Veri'!$B$4:$B$29</c:f>
              <c:numCache>
                <c:formatCode>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20</c:v>
                </c:pt>
                <c:pt idx="23">
                  <c:v>22.360679774997898</c:v>
                </c:pt>
                <c:pt idx="24">
                  <c:v>24.494897427831781</c:v>
                </c:pt>
                <c:pt idx="25">
                  <c:v>37.947331922020552</c:v>
                </c:pt>
              </c:numCache>
            </c:numRef>
          </c:xVal>
          <c:yVal>
            <c:numRef>
              <c:f>'t-d Veri'!$O$4:$O$29</c:f>
              <c:numCache>
                <c:formatCode>0.0000</c:formatCode>
                <c:ptCount val="26"/>
                <c:pt idx="0">
                  <c:v>0.59</c:v>
                </c:pt>
                <c:pt idx="1">
                  <c:v>0.62</c:v>
                </c:pt>
                <c:pt idx="2">
                  <c:v>0.62</c:v>
                </c:pt>
                <c:pt idx="3">
                  <c:v>0.62</c:v>
                </c:pt>
                <c:pt idx="4">
                  <c:v>0.62</c:v>
                </c:pt>
                <c:pt idx="5">
                  <c:v>0.68</c:v>
                </c:pt>
                <c:pt idx="6">
                  <c:v>0.68</c:v>
                </c:pt>
                <c:pt idx="7">
                  <c:v>0.68</c:v>
                </c:pt>
                <c:pt idx="8">
                  <c:v>0.68</c:v>
                </c:pt>
                <c:pt idx="9">
                  <c:v>0.68</c:v>
                </c:pt>
                <c:pt idx="10">
                  <c:v>0.72</c:v>
                </c:pt>
                <c:pt idx="11">
                  <c:v>0.72</c:v>
                </c:pt>
                <c:pt idx="12">
                  <c:v>0.72</c:v>
                </c:pt>
                <c:pt idx="13">
                  <c:v>0.72</c:v>
                </c:pt>
                <c:pt idx="14">
                  <c:v>0.72</c:v>
                </c:pt>
                <c:pt idx="15">
                  <c:v>0.84</c:v>
                </c:pt>
                <c:pt idx="16">
                  <c:v>0.84</c:v>
                </c:pt>
                <c:pt idx="17">
                  <c:v>0.84</c:v>
                </c:pt>
                <c:pt idx="18">
                  <c:v>0.84</c:v>
                </c:pt>
                <c:pt idx="19">
                  <c:v>0.84</c:v>
                </c:pt>
                <c:pt idx="20">
                  <c:v>0.95</c:v>
                </c:pt>
                <c:pt idx="21">
                  <c:v>0.95</c:v>
                </c:pt>
                <c:pt idx="22">
                  <c:v>0.95</c:v>
                </c:pt>
                <c:pt idx="23">
                  <c:v>0.95</c:v>
                </c:pt>
                <c:pt idx="24">
                  <c:v>0.95</c:v>
                </c:pt>
                <c:pt idx="25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CE7-4C7B-B5E9-91170E3D5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298368"/>
        <c:axId val="1492297952"/>
      </c:scatterChart>
      <c:valAx>
        <c:axId val="1492298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√t , t = dakika</a:t>
                </a:r>
                <a:endParaRPr lang="tr-T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97952"/>
        <c:crosses val="autoZero"/>
        <c:crossBetween val="midCat"/>
      </c:valAx>
      <c:valAx>
        <c:axId val="149229795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98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160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Veri'!$B$4:$B$29</c:f>
              <c:numCache>
                <c:formatCode>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20</c:v>
                </c:pt>
                <c:pt idx="23">
                  <c:v>22.360679774997898</c:v>
                </c:pt>
                <c:pt idx="24">
                  <c:v>24.494897427831781</c:v>
                </c:pt>
                <c:pt idx="25">
                  <c:v>37.947331922020552</c:v>
                </c:pt>
              </c:numCache>
            </c:numRef>
          </c:xVal>
          <c:yVal>
            <c:numRef>
              <c:f>'t-d Veri'!$R$4:$R$29</c:f>
              <c:numCache>
                <c:formatCode>0.0000</c:formatCode>
                <c:ptCount val="26"/>
                <c:pt idx="0">
                  <c:v>1</c:v>
                </c:pt>
                <c:pt idx="1">
                  <c:v>1.1499999999999999</c:v>
                </c:pt>
                <c:pt idx="2">
                  <c:v>1.1499999999999999</c:v>
                </c:pt>
                <c:pt idx="3">
                  <c:v>1.1499999999999999</c:v>
                </c:pt>
                <c:pt idx="4">
                  <c:v>1.1499999999999999</c:v>
                </c:pt>
                <c:pt idx="5">
                  <c:v>1.1499999999999999</c:v>
                </c:pt>
                <c:pt idx="6">
                  <c:v>1.1499999999999999</c:v>
                </c:pt>
                <c:pt idx="7">
                  <c:v>1.26</c:v>
                </c:pt>
                <c:pt idx="8">
                  <c:v>1.26</c:v>
                </c:pt>
                <c:pt idx="9">
                  <c:v>1.26</c:v>
                </c:pt>
                <c:pt idx="10">
                  <c:v>1.26</c:v>
                </c:pt>
                <c:pt idx="11">
                  <c:v>1.26</c:v>
                </c:pt>
                <c:pt idx="12">
                  <c:v>1.26</c:v>
                </c:pt>
                <c:pt idx="13">
                  <c:v>1.35</c:v>
                </c:pt>
                <c:pt idx="14">
                  <c:v>1.35</c:v>
                </c:pt>
                <c:pt idx="15">
                  <c:v>1.35</c:v>
                </c:pt>
                <c:pt idx="16">
                  <c:v>1.35</c:v>
                </c:pt>
                <c:pt idx="17">
                  <c:v>1.35</c:v>
                </c:pt>
                <c:pt idx="18">
                  <c:v>1.35</c:v>
                </c:pt>
                <c:pt idx="19">
                  <c:v>1.42</c:v>
                </c:pt>
                <c:pt idx="20">
                  <c:v>1.42</c:v>
                </c:pt>
                <c:pt idx="21">
                  <c:v>1.42</c:v>
                </c:pt>
                <c:pt idx="22">
                  <c:v>1.42</c:v>
                </c:pt>
                <c:pt idx="23">
                  <c:v>1.42</c:v>
                </c:pt>
                <c:pt idx="24">
                  <c:v>1.42</c:v>
                </c:pt>
                <c:pt idx="25">
                  <c:v>1.47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E1-41F1-928E-1223AF3C9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297536"/>
        <c:axId val="1492292960"/>
      </c:scatterChart>
      <c:valAx>
        <c:axId val="14922975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√t , t = dakika</a:t>
                </a:r>
                <a:endParaRPr lang="tr-T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92960"/>
        <c:crosses val="autoZero"/>
        <c:crossBetween val="midCat"/>
      </c:valAx>
      <c:valAx>
        <c:axId val="149229296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97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320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Veri'!$B$4:$B$29</c:f>
              <c:numCache>
                <c:formatCode>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20</c:v>
                </c:pt>
                <c:pt idx="23">
                  <c:v>22.360679774997898</c:v>
                </c:pt>
                <c:pt idx="24">
                  <c:v>24.494897427831781</c:v>
                </c:pt>
                <c:pt idx="25">
                  <c:v>37.947331922020552</c:v>
                </c:pt>
              </c:numCache>
            </c:numRef>
          </c:xVal>
          <c:yVal>
            <c:numRef>
              <c:f>'t-d Veri'!$U$4:$U$29</c:f>
              <c:numCache>
                <c:formatCode>0.0000</c:formatCode>
                <c:ptCount val="26"/>
                <c:pt idx="0">
                  <c:v>1.47</c:v>
                </c:pt>
                <c:pt idx="1">
                  <c:v>1.56</c:v>
                </c:pt>
                <c:pt idx="2">
                  <c:v>1.56</c:v>
                </c:pt>
                <c:pt idx="3">
                  <c:v>1.56</c:v>
                </c:pt>
                <c:pt idx="4">
                  <c:v>1.56</c:v>
                </c:pt>
                <c:pt idx="5">
                  <c:v>1.56</c:v>
                </c:pt>
                <c:pt idx="6">
                  <c:v>1.56</c:v>
                </c:pt>
                <c:pt idx="7">
                  <c:v>1.64</c:v>
                </c:pt>
                <c:pt idx="8">
                  <c:v>1.64</c:v>
                </c:pt>
                <c:pt idx="9">
                  <c:v>1.64</c:v>
                </c:pt>
                <c:pt idx="10">
                  <c:v>1.64</c:v>
                </c:pt>
                <c:pt idx="11">
                  <c:v>1.77</c:v>
                </c:pt>
                <c:pt idx="12">
                  <c:v>1.77</c:v>
                </c:pt>
                <c:pt idx="13">
                  <c:v>1.77</c:v>
                </c:pt>
                <c:pt idx="14">
                  <c:v>1.77</c:v>
                </c:pt>
                <c:pt idx="15">
                  <c:v>1.77</c:v>
                </c:pt>
                <c:pt idx="16">
                  <c:v>1.77</c:v>
                </c:pt>
                <c:pt idx="17">
                  <c:v>1.77</c:v>
                </c:pt>
                <c:pt idx="18">
                  <c:v>1.85</c:v>
                </c:pt>
                <c:pt idx="19">
                  <c:v>1.85</c:v>
                </c:pt>
                <c:pt idx="20">
                  <c:v>1.85</c:v>
                </c:pt>
                <c:pt idx="21">
                  <c:v>1.85</c:v>
                </c:pt>
                <c:pt idx="22">
                  <c:v>1.92</c:v>
                </c:pt>
                <c:pt idx="23">
                  <c:v>1.92</c:v>
                </c:pt>
                <c:pt idx="24">
                  <c:v>1.92</c:v>
                </c:pt>
                <c:pt idx="25">
                  <c:v>1.95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5E-4FEE-B95D-5BADB7D23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287968"/>
        <c:axId val="1492288800"/>
      </c:scatterChart>
      <c:valAx>
        <c:axId val="14922879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√t , t = dakika</a:t>
                </a:r>
                <a:endParaRPr lang="tr-T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88800"/>
        <c:crosses val="autoZero"/>
        <c:crossBetween val="midCat"/>
      </c:valAx>
      <c:valAx>
        <c:axId val="149228880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879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640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Veri'!$B$4:$B$29</c:f>
              <c:numCache>
                <c:formatCode>0.00</c:formatCode>
                <c:ptCount val="2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17</c:v>
                </c:pt>
                <c:pt idx="21">
                  <c:v>18</c:v>
                </c:pt>
                <c:pt idx="22">
                  <c:v>20</c:v>
                </c:pt>
                <c:pt idx="23">
                  <c:v>22.360679774997898</c:v>
                </c:pt>
                <c:pt idx="24">
                  <c:v>24.494897427831781</c:v>
                </c:pt>
                <c:pt idx="25">
                  <c:v>37.947331922020552</c:v>
                </c:pt>
              </c:numCache>
            </c:numRef>
          </c:xVal>
          <c:yVal>
            <c:numRef>
              <c:f>'t-d Veri'!$X$4:$X$29</c:f>
              <c:numCache>
                <c:formatCode>0.0000</c:formatCode>
                <c:ptCount val="26"/>
                <c:pt idx="0">
                  <c:v>1.95</c:v>
                </c:pt>
                <c:pt idx="1">
                  <c:v>2.0099999999999998</c:v>
                </c:pt>
                <c:pt idx="2">
                  <c:v>2.0099999999999998</c:v>
                </c:pt>
                <c:pt idx="3">
                  <c:v>2.0099999999999998</c:v>
                </c:pt>
                <c:pt idx="4">
                  <c:v>2.0099999999999998</c:v>
                </c:pt>
                <c:pt idx="5">
                  <c:v>2.23</c:v>
                </c:pt>
                <c:pt idx="6">
                  <c:v>2.23</c:v>
                </c:pt>
                <c:pt idx="7">
                  <c:v>2.23</c:v>
                </c:pt>
                <c:pt idx="8">
                  <c:v>2.23</c:v>
                </c:pt>
                <c:pt idx="9">
                  <c:v>2.23</c:v>
                </c:pt>
                <c:pt idx="10">
                  <c:v>2.23</c:v>
                </c:pt>
                <c:pt idx="11">
                  <c:v>2.29</c:v>
                </c:pt>
                <c:pt idx="12">
                  <c:v>2.29</c:v>
                </c:pt>
                <c:pt idx="13">
                  <c:v>2.29</c:v>
                </c:pt>
                <c:pt idx="14">
                  <c:v>2.29</c:v>
                </c:pt>
                <c:pt idx="15">
                  <c:v>2.29</c:v>
                </c:pt>
                <c:pt idx="16">
                  <c:v>2.35</c:v>
                </c:pt>
                <c:pt idx="17">
                  <c:v>2.35</c:v>
                </c:pt>
                <c:pt idx="18">
                  <c:v>2.35</c:v>
                </c:pt>
                <c:pt idx="19">
                  <c:v>2.35</c:v>
                </c:pt>
                <c:pt idx="20">
                  <c:v>2.35</c:v>
                </c:pt>
                <c:pt idx="21">
                  <c:v>2.39</c:v>
                </c:pt>
                <c:pt idx="22">
                  <c:v>2.39</c:v>
                </c:pt>
                <c:pt idx="23">
                  <c:v>2.39</c:v>
                </c:pt>
                <c:pt idx="24">
                  <c:v>2.39</c:v>
                </c:pt>
                <c:pt idx="25">
                  <c:v>2.41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67-427A-A6D4-E58781F65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288384"/>
        <c:axId val="1492293792"/>
      </c:scatterChart>
      <c:valAx>
        <c:axId val="14922883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√t , t = dakika</a:t>
                </a:r>
                <a:endParaRPr lang="tr-T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93792"/>
        <c:crosses val="autoZero"/>
        <c:crossBetween val="midCat"/>
      </c:valAx>
      <c:valAx>
        <c:axId val="1492293792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288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Yük = 5 kPa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't-d Veri'!$A$4:$A$29</c:f>
              <c:numCache>
                <c:formatCode>0.00</c:formatCode>
                <c:ptCount val="26"/>
                <c:pt idx="0">
                  <c:v>0.25</c:v>
                </c:pt>
                <c:pt idx="1">
                  <c:v>1</c:v>
                </c:pt>
                <c:pt idx="2">
                  <c:v>2.25</c:v>
                </c:pt>
                <c:pt idx="3">
                  <c:v>4</c:v>
                </c:pt>
                <c:pt idx="4">
                  <c:v>6.25</c:v>
                </c:pt>
                <c:pt idx="5">
                  <c:v>9</c:v>
                </c:pt>
                <c:pt idx="6">
                  <c:v>12.25</c:v>
                </c:pt>
                <c:pt idx="7">
                  <c:v>16</c:v>
                </c:pt>
                <c:pt idx="8">
                  <c:v>20.25</c:v>
                </c:pt>
                <c:pt idx="9">
                  <c:v>25</c:v>
                </c:pt>
                <c:pt idx="10">
                  <c:v>36</c:v>
                </c:pt>
                <c:pt idx="11">
                  <c:v>49</c:v>
                </c:pt>
                <c:pt idx="12">
                  <c:v>64</c:v>
                </c:pt>
                <c:pt idx="13">
                  <c:v>81</c:v>
                </c:pt>
                <c:pt idx="14">
                  <c:v>100</c:v>
                </c:pt>
                <c:pt idx="15">
                  <c:v>121</c:v>
                </c:pt>
                <c:pt idx="16">
                  <c:v>144</c:v>
                </c:pt>
                <c:pt idx="17">
                  <c:v>169</c:v>
                </c:pt>
                <c:pt idx="18">
                  <c:v>196</c:v>
                </c:pt>
                <c:pt idx="19">
                  <c:v>225</c:v>
                </c:pt>
                <c:pt idx="20">
                  <c:v>289</c:v>
                </c:pt>
                <c:pt idx="21">
                  <c:v>324</c:v>
                </c:pt>
                <c:pt idx="22">
                  <c:v>400</c:v>
                </c:pt>
                <c:pt idx="23">
                  <c:v>500</c:v>
                </c:pt>
                <c:pt idx="24">
                  <c:v>600</c:v>
                </c:pt>
                <c:pt idx="25">
                  <c:v>1440</c:v>
                </c:pt>
              </c:numCache>
            </c:numRef>
          </c:xVal>
          <c:yVal>
            <c:numRef>
              <c:f>'t-d Veri'!$C$4:$C$29</c:f>
              <c:numCache>
                <c:formatCode>0.0000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0.03</c:v>
                </c:pt>
                <c:pt idx="18">
                  <c:v>0.03</c:v>
                </c:pt>
                <c:pt idx="19">
                  <c:v>0.03</c:v>
                </c:pt>
                <c:pt idx="20">
                  <c:v>0.03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  <c:pt idx="25">
                  <c:v>0.05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C6-43B8-957B-862539960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2920960"/>
        <c:axId val="1492905568"/>
      </c:scatterChart>
      <c:valAx>
        <c:axId val="1492920960"/>
        <c:scaling>
          <c:logBase val="10"/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Log10(t) ,t = dakika)</a:t>
                </a:r>
                <a:endParaRPr lang="tr-TR"/>
              </a:p>
            </c:rich>
          </c:tx>
          <c:layout>
            <c:manualLayout>
              <c:xMode val="edge"/>
              <c:yMode val="edge"/>
              <c:x val="0.6806708065601389"/>
              <c:y val="0.156504174065740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905568"/>
        <c:crossesAt val="0"/>
        <c:crossBetween val="midCat"/>
      </c:valAx>
      <c:valAx>
        <c:axId val="1492905568"/>
        <c:scaling>
          <c:orientation val="maxMin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 (mm)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492920960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12</xdr:row>
      <xdr:rowOff>185738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</xdr:colOff>
      <xdr:row>0</xdr:row>
      <xdr:rowOff>4762</xdr:rowOff>
    </xdr:from>
    <xdr:to>
      <xdr:col>13</xdr:col>
      <xdr:colOff>1</xdr:colOff>
      <xdr:row>13</xdr:row>
      <xdr:rowOff>0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1</xdr:rowOff>
    </xdr:from>
    <xdr:to>
      <xdr:col>20</xdr:col>
      <xdr:colOff>9525</xdr:colOff>
      <xdr:row>12</xdr:row>
      <xdr:rowOff>171451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600075</xdr:colOff>
      <xdr:row>0</xdr:row>
      <xdr:rowOff>14288</xdr:rowOff>
    </xdr:from>
    <xdr:to>
      <xdr:col>27</xdr:col>
      <xdr:colOff>9525</xdr:colOff>
      <xdr:row>12</xdr:row>
      <xdr:rowOff>161926</xdr:rowOff>
    </xdr:to>
    <xdr:graphicFrame macro="">
      <xdr:nvGraphicFramePr>
        <xdr:cNvPr id="5" name="Grafi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19</xdr:row>
      <xdr:rowOff>4762</xdr:rowOff>
    </xdr:from>
    <xdr:to>
      <xdr:col>6</xdr:col>
      <xdr:colOff>9525</xdr:colOff>
      <xdr:row>31</xdr:row>
      <xdr:rowOff>171450</xdr:rowOff>
    </xdr:to>
    <xdr:graphicFrame macro="">
      <xdr:nvGraphicFramePr>
        <xdr:cNvPr id="6" name="Grafi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9525</xdr:colOff>
      <xdr:row>19</xdr:row>
      <xdr:rowOff>14287</xdr:rowOff>
    </xdr:from>
    <xdr:to>
      <xdr:col>13</xdr:col>
      <xdr:colOff>0</xdr:colOff>
      <xdr:row>31</xdr:row>
      <xdr:rowOff>133350</xdr:rowOff>
    </xdr:to>
    <xdr:graphicFrame macro="">
      <xdr:nvGraphicFramePr>
        <xdr:cNvPr id="7" name="Grafi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18</xdr:row>
      <xdr:rowOff>185737</xdr:rowOff>
    </xdr:from>
    <xdr:to>
      <xdr:col>20</xdr:col>
      <xdr:colOff>95250</xdr:colOff>
      <xdr:row>31</xdr:row>
      <xdr:rowOff>142875</xdr:rowOff>
    </xdr:to>
    <xdr:graphicFrame macro="">
      <xdr:nvGraphicFramePr>
        <xdr:cNvPr id="8" name="Grafi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21</xdr:col>
      <xdr:colOff>0</xdr:colOff>
      <xdr:row>19</xdr:row>
      <xdr:rowOff>4762</xdr:rowOff>
    </xdr:from>
    <xdr:to>
      <xdr:col>27</xdr:col>
      <xdr:colOff>0</xdr:colOff>
      <xdr:row>31</xdr:row>
      <xdr:rowOff>161926</xdr:rowOff>
    </xdr:to>
    <xdr:graphicFrame macro="">
      <xdr:nvGraphicFramePr>
        <xdr:cNvPr id="9" name="Grafi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14287</xdr:rowOff>
    </xdr:from>
    <xdr:to>
      <xdr:col>5</xdr:col>
      <xdr:colOff>609599</xdr:colOff>
      <xdr:row>12</xdr:row>
      <xdr:rowOff>171450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0</xdr:row>
      <xdr:rowOff>4762</xdr:rowOff>
    </xdr:from>
    <xdr:to>
      <xdr:col>13</xdr:col>
      <xdr:colOff>9525</xdr:colOff>
      <xdr:row>13</xdr:row>
      <xdr:rowOff>0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19</xdr:col>
      <xdr:colOff>600075</xdr:colOff>
      <xdr:row>13</xdr:row>
      <xdr:rowOff>0</xdr:rowOff>
    </xdr:to>
    <xdr:graphicFrame macro="">
      <xdr:nvGraphicFramePr>
        <xdr:cNvPr id="4" name="Grafi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9525</xdr:colOff>
      <xdr:row>0</xdr:row>
      <xdr:rowOff>14287</xdr:rowOff>
    </xdr:from>
    <xdr:to>
      <xdr:col>26</xdr:col>
      <xdr:colOff>600075</xdr:colOff>
      <xdr:row>12</xdr:row>
      <xdr:rowOff>171450</xdr:rowOff>
    </xdr:to>
    <xdr:graphicFrame macro="">
      <xdr:nvGraphicFramePr>
        <xdr:cNvPr id="5" name="Grafi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23</xdr:row>
      <xdr:rowOff>14287</xdr:rowOff>
    </xdr:from>
    <xdr:to>
      <xdr:col>6</xdr:col>
      <xdr:colOff>9525</xdr:colOff>
      <xdr:row>36</xdr:row>
      <xdr:rowOff>19050</xdr:rowOff>
    </xdr:to>
    <xdr:graphicFrame macro="">
      <xdr:nvGraphicFramePr>
        <xdr:cNvPr id="6" name="Grafik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600075</xdr:colOff>
      <xdr:row>23</xdr:row>
      <xdr:rowOff>14287</xdr:rowOff>
    </xdr:from>
    <xdr:to>
      <xdr:col>13</xdr:col>
      <xdr:colOff>0</xdr:colOff>
      <xdr:row>36</xdr:row>
      <xdr:rowOff>0</xdr:rowOff>
    </xdr:to>
    <xdr:graphicFrame macro="">
      <xdr:nvGraphicFramePr>
        <xdr:cNvPr id="7" name="Grafi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590550</xdr:colOff>
      <xdr:row>23</xdr:row>
      <xdr:rowOff>14287</xdr:rowOff>
    </xdr:from>
    <xdr:to>
      <xdr:col>20</xdr:col>
      <xdr:colOff>9525</xdr:colOff>
      <xdr:row>35</xdr:row>
      <xdr:rowOff>180975</xdr:rowOff>
    </xdr:to>
    <xdr:graphicFrame macro="">
      <xdr:nvGraphicFramePr>
        <xdr:cNvPr id="8" name="Grafi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590550</xdr:colOff>
      <xdr:row>23</xdr:row>
      <xdr:rowOff>4762</xdr:rowOff>
    </xdr:from>
    <xdr:to>
      <xdr:col>27</xdr:col>
      <xdr:colOff>9525</xdr:colOff>
      <xdr:row>36</xdr:row>
      <xdr:rowOff>0</xdr:rowOff>
    </xdr:to>
    <xdr:graphicFrame macro="">
      <xdr:nvGraphicFramePr>
        <xdr:cNvPr id="9" name="Grafik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647699</xdr:colOff>
      <xdr:row>0</xdr:row>
      <xdr:rowOff>23811</xdr:rowOff>
    </xdr:from>
    <xdr:to>
      <xdr:col>20</xdr:col>
      <xdr:colOff>590549</xdr:colOff>
      <xdr:row>31</xdr:row>
      <xdr:rowOff>180974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zoomScaleNormal="100" workbookViewId="0">
      <selection activeCell="G11" sqref="G11"/>
    </sheetView>
  </sheetViews>
  <sheetFormatPr defaultRowHeight="15" x14ac:dyDescent="0.25"/>
  <cols>
    <col min="1" max="1" width="55.42578125" bestFit="1" customWidth="1"/>
    <col min="2" max="2" width="50.5703125" customWidth="1"/>
    <col min="3" max="3" width="4.140625" customWidth="1"/>
    <col min="4" max="4" width="14.42578125" customWidth="1"/>
    <col min="5" max="5" width="12.140625" customWidth="1"/>
  </cols>
  <sheetData>
    <row r="1" spans="1:9" ht="21" x14ac:dyDescent="0.35">
      <c r="A1" s="25" t="s">
        <v>9</v>
      </c>
      <c r="B1" s="25"/>
      <c r="D1" s="10" t="s">
        <v>16</v>
      </c>
      <c r="E1" s="1">
        <v>10</v>
      </c>
    </row>
    <row r="2" spans="1:9" ht="45" x14ac:dyDescent="0.25">
      <c r="A2" s="2" t="s">
        <v>1</v>
      </c>
      <c r="B2" s="5"/>
      <c r="D2" s="4" t="s">
        <v>18</v>
      </c>
      <c r="E2" s="12" t="s">
        <v>17</v>
      </c>
    </row>
    <row r="3" spans="1:9" x14ac:dyDescent="0.25">
      <c r="A3" s="2" t="s">
        <v>0</v>
      </c>
      <c r="B3" s="6"/>
      <c r="D3" s="11">
        <v>0</v>
      </c>
      <c r="E3" s="30"/>
    </row>
    <row r="4" spans="1:9" x14ac:dyDescent="0.25">
      <c r="A4" s="2" t="s">
        <v>4</v>
      </c>
      <c r="B4" s="6"/>
      <c r="D4" s="11">
        <v>0.25</v>
      </c>
      <c r="E4" s="13"/>
    </row>
    <row r="5" spans="1:9" x14ac:dyDescent="0.25">
      <c r="A5" s="2" t="s">
        <v>2</v>
      </c>
      <c r="B5" s="6"/>
      <c r="D5" s="11">
        <v>1</v>
      </c>
      <c r="E5" s="13"/>
    </row>
    <row r="6" spans="1:9" x14ac:dyDescent="0.25">
      <c r="A6" s="2" t="s">
        <v>3</v>
      </c>
      <c r="B6" s="6"/>
      <c r="D6" s="11">
        <v>2.25</v>
      </c>
      <c r="E6" s="13"/>
    </row>
    <row r="7" spans="1:9" x14ac:dyDescent="0.25">
      <c r="A7" s="2" t="s">
        <v>5</v>
      </c>
      <c r="B7" s="6"/>
      <c r="D7" s="11">
        <v>4</v>
      </c>
      <c r="E7" s="13"/>
    </row>
    <row r="8" spans="1:9" x14ac:dyDescent="0.25">
      <c r="A8" s="2" t="s">
        <v>6</v>
      </c>
      <c r="B8" s="7"/>
      <c r="D8" s="11">
        <v>6.25</v>
      </c>
      <c r="E8" s="13"/>
    </row>
    <row r="9" spans="1:9" x14ac:dyDescent="0.25">
      <c r="A9" s="2" t="s">
        <v>7</v>
      </c>
      <c r="B9" s="6"/>
      <c r="D9" s="11">
        <v>9</v>
      </c>
      <c r="E9" s="13"/>
    </row>
    <row r="10" spans="1:9" x14ac:dyDescent="0.25">
      <c r="A10" s="2" t="s">
        <v>8</v>
      </c>
      <c r="B10" s="6"/>
      <c r="D10" s="11">
        <v>12.25</v>
      </c>
      <c r="E10" s="13"/>
    </row>
    <row r="11" spans="1:9" ht="21" x14ac:dyDescent="0.25">
      <c r="A11" s="26" t="s">
        <v>10</v>
      </c>
      <c r="B11" s="26"/>
      <c r="D11" s="11">
        <v>16</v>
      </c>
      <c r="E11" s="13"/>
    </row>
    <row r="12" spans="1:9" x14ac:dyDescent="0.25">
      <c r="A12" s="2" t="s">
        <v>11</v>
      </c>
      <c r="B12" s="3"/>
      <c r="D12" s="11">
        <v>20.25</v>
      </c>
      <c r="E12" s="13"/>
    </row>
    <row r="13" spans="1:9" ht="18" x14ac:dyDescent="0.25">
      <c r="A13" s="2" t="s">
        <v>12</v>
      </c>
      <c r="B13" s="3"/>
      <c r="D13" s="11">
        <v>25</v>
      </c>
      <c r="E13" s="13"/>
    </row>
    <row r="14" spans="1:9" ht="18" x14ac:dyDescent="0.25">
      <c r="A14" s="2" t="s">
        <v>13</v>
      </c>
      <c r="B14" s="3"/>
      <c r="D14" s="11">
        <v>36</v>
      </c>
      <c r="E14" s="13"/>
    </row>
    <row r="15" spans="1:9" ht="33" x14ac:dyDescent="0.25">
      <c r="A15" s="4" t="s">
        <v>22</v>
      </c>
      <c r="B15" s="3"/>
      <c r="D15" s="11">
        <v>49</v>
      </c>
      <c r="E15" s="13"/>
    </row>
    <row r="16" spans="1:9" ht="43.5" customHeight="1" x14ac:dyDescent="0.25">
      <c r="A16" s="4" t="s">
        <v>14</v>
      </c>
      <c r="B16" s="8"/>
      <c r="D16" s="11">
        <v>64</v>
      </c>
      <c r="E16" s="13"/>
      <c r="F16" s="31"/>
      <c r="G16" s="31"/>
      <c r="H16" s="31"/>
      <c r="I16" s="31"/>
    </row>
    <row r="17" spans="1:9" ht="43.5" customHeight="1" x14ac:dyDescent="0.25">
      <c r="A17" s="4" t="s">
        <v>24</v>
      </c>
      <c r="B17" s="16"/>
      <c r="D17" s="11">
        <v>81</v>
      </c>
      <c r="E17" s="13"/>
      <c r="F17" s="15"/>
      <c r="G17" s="15"/>
      <c r="H17" s="15"/>
      <c r="I17" s="15"/>
    </row>
    <row r="18" spans="1:9" ht="33" x14ac:dyDescent="0.25">
      <c r="A18" s="4" t="s">
        <v>23</v>
      </c>
      <c r="B18" s="3"/>
      <c r="D18" s="11">
        <v>100</v>
      </c>
      <c r="E18" s="13"/>
      <c r="F18" s="15"/>
      <c r="G18" s="15"/>
      <c r="H18" s="15"/>
      <c r="I18" s="15"/>
    </row>
    <row r="19" spans="1:9" ht="36" x14ac:dyDescent="0.25">
      <c r="A19" s="4" t="s">
        <v>21</v>
      </c>
      <c r="B19" s="8"/>
      <c r="D19" s="11">
        <v>121</v>
      </c>
      <c r="E19" s="13"/>
    </row>
    <row r="20" spans="1:9" ht="33" x14ac:dyDescent="0.25">
      <c r="A20" s="4" t="s">
        <v>25</v>
      </c>
      <c r="B20" s="16"/>
      <c r="D20" s="11">
        <v>144</v>
      </c>
      <c r="E20" s="13"/>
    </row>
    <row r="21" spans="1:9" ht="18" x14ac:dyDescent="0.25">
      <c r="A21" s="2" t="s">
        <v>26</v>
      </c>
      <c r="B21" s="3"/>
      <c r="D21" s="11">
        <v>169</v>
      </c>
      <c r="E21" s="13"/>
    </row>
    <row r="22" spans="1:9" ht="18" x14ac:dyDescent="0.25">
      <c r="A22" s="2" t="s">
        <v>48</v>
      </c>
      <c r="B22" s="3"/>
      <c r="D22" s="11">
        <v>196</v>
      </c>
      <c r="E22" s="13"/>
    </row>
    <row r="23" spans="1:9" ht="21" x14ac:dyDescent="0.25">
      <c r="A23" s="26" t="s">
        <v>37</v>
      </c>
      <c r="B23" s="26"/>
      <c r="D23" s="11">
        <v>225</v>
      </c>
      <c r="E23" s="13"/>
    </row>
    <row r="24" spans="1:9" ht="17.25" x14ac:dyDescent="0.25">
      <c r="A24" s="4" t="s">
        <v>38</v>
      </c>
      <c r="B24" s="17"/>
      <c r="D24" s="11">
        <v>289</v>
      </c>
      <c r="E24" s="13"/>
    </row>
    <row r="25" spans="1:9" ht="30" x14ac:dyDescent="0.25">
      <c r="A25" s="4" t="s">
        <v>39</v>
      </c>
      <c r="B25" s="18"/>
      <c r="D25" s="11">
        <v>324</v>
      </c>
      <c r="E25" s="13"/>
    </row>
    <row r="26" spans="1:9" x14ac:dyDescent="0.25">
      <c r="D26" s="11">
        <v>400</v>
      </c>
      <c r="E26" s="13"/>
    </row>
    <row r="27" spans="1:9" x14ac:dyDescent="0.25">
      <c r="D27" s="11">
        <v>500</v>
      </c>
      <c r="E27" s="13"/>
    </row>
    <row r="28" spans="1:9" x14ac:dyDescent="0.25">
      <c r="D28" s="11">
        <v>600</v>
      </c>
      <c r="E28" s="13"/>
    </row>
    <row r="29" spans="1:9" x14ac:dyDescent="0.25">
      <c r="D29" s="11">
        <v>1440</v>
      </c>
      <c r="E29" s="13"/>
    </row>
  </sheetData>
  <mergeCells count="3">
    <mergeCell ref="A1:B1"/>
    <mergeCell ref="A11:B11"/>
    <mergeCell ref="A23:B23"/>
  </mergeCell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opLeftCell="A7" zoomScaleNormal="100" workbookViewId="0">
      <selection activeCell="B13" sqref="B13"/>
    </sheetView>
  </sheetViews>
  <sheetFormatPr defaultRowHeight="15" x14ac:dyDescent="0.25"/>
  <cols>
    <col min="1" max="1" width="55.42578125" bestFit="1" customWidth="1"/>
    <col min="2" max="2" width="50.5703125" customWidth="1"/>
    <col min="3" max="3" width="4.140625" customWidth="1"/>
  </cols>
  <sheetData>
    <row r="1" spans="1:9" ht="21" x14ac:dyDescent="0.35">
      <c r="A1" s="25" t="s">
        <v>9</v>
      </c>
      <c r="B1" s="25"/>
    </row>
    <row r="2" spans="1:9" x14ac:dyDescent="0.25">
      <c r="A2" s="2" t="s">
        <v>1</v>
      </c>
      <c r="B2" s="5"/>
    </row>
    <row r="3" spans="1:9" x14ac:dyDescent="0.25">
      <c r="A3" s="2" t="s">
        <v>0</v>
      </c>
      <c r="B3" s="6"/>
    </row>
    <row r="4" spans="1:9" x14ac:dyDescent="0.25">
      <c r="A4" s="2" t="s">
        <v>4</v>
      </c>
      <c r="B4" s="6"/>
    </row>
    <row r="5" spans="1:9" x14ac:dyDescent="0.25">
      <c r="A5" s="2" t="s">
        <v>2</v>
      </c>
      <c r="B5" s="6"/>
    </row>
    <row r="6" spans="1:9" x14ac:dyDescent="0.25">
      <c r="A6" s="2" t="s">
        <v>3</v>
      </c>
      <c r="B6" s="6"/>
    </row>
    <row r="7" spans="1:9" x14ac:dyDescent="0.25">
      <c r="A7" s="2" t="s">
        <v>5</v>
      </c>
      <c r="B7" s="6"/>
    </row>
    <row r="8" spans="1:9" x14ac:dyDescent="0.25">
      <c r="A8" s="2" t="s">
        <v>6</v>
      </c>
      <c r="B8" s="7"/>
    </row>
    <row r="9" spans="1:9" x14ac:dyDescent="0.25">
      <c r="A9" s="2" t="s">
        <v>7</v>
      </c>
      <c r="B9" s="6"/>
    </row>
    <row r="10" spans="1:9" x14ac:dyDescent="0.25">
      <c r="A10" s="2" t="s">
        <v>8</v>
      </c>
      <c r="B10" s="6"/>
    </row>
    <row r="11" spans="1:9" ht="21" x14ac:dyDescent="0.25">
      <c r="A11" s="26" t="s">
        <v>10</v>
      </c>
      <c r="B11" s="26"/>
    </row>
    <row r="12" spans="1:9" x14ac:dyDescent="0.25">
      <c r="A12" s="2" t="s">
        <v>11</v>
      </c>
      <c r="B12" s="3">
        <v>60</v>
      </c>
    </row>
    <row r="13" spans="1:9" ht="18" x14ac:dyDescent="0.25">
      <c r="A13" s="2" t="s">
        <v>12</v>
      </c>
      <c r="B13" s="3">
        <v>20</v>
      </c>
    </row>
    <row r="14" spans="1:9" ht="18" x14ac:dyDescent="0.25">
      <c r="A14" s="2" t="s">
        <v>13</v>
      </c>
      <c r="B14" s="3">
        <v>1200</v>
      </c>
    </row>
    <row r="15" spans="1:9" ht="33" x14ac:dyDescent="0.25">
      <c r="A15" s="4" t="s">
        <v>22</v>
      </c>
      <c r="B15" s="3">
        <v>1386</v>
      </c>
    </row>
    <row r="16" spans="1:9" ht="43.5" customHeight="1" x14ac:dyDescent="0.25">
      <c r="A16" s="4" t="s">
        <v>14</v>
      </c>
      <c r="B16" s="8">
        <f>B15-B14</f>
        <v>186</v>
      </c>
      <c r="D16" s="27" t="s">
        <v>15</v>
      </c>
      <c r="E16" s="27"/>
      <c r="F16" s="27"/>
      <c r="G16" s="27"/>
      <c r="H16" s="27"/>
      <c r="I16" s="27"/>
    </row>
    <row r="17" spans="1:9" ht="43.5" customHeight="1" x14ac:dyDescent="0.25">
      <c r="A17" s="4" t="s">
        <v>24</v>
      </c>
      <c r="B17" s="16">
        <v>0.1</v>
      </c>
      <c r="D17" s="9"/>
      <c r="E17" s="9"/>
      <c r="F17" s="9"/>
      <c r="G17" s="9"/>
      <c r="H17" s="9"/>
      <c r="I17" s="9"/>
    </row>
    <row r="18" spans="1:9" ht="33" x14ac:dyDescent="0.25">
      <c r="A18" s="4" t="s">
        <v>23</v>
      </c>
      <c r="B18" s="3">
        <v>1342</v>
      </c>
      <c r="D18" s="9"/>
      <c r="E18" s="9"/>
      <c r="F18" s="9"/>
      <c r="G18" s="9"/>
      <c r="H18" s="9"/>
      <c r="I18" s="9"/>
    </row>
    <row r="19" spans="1:9" ht="36" x14ac:dyDescent="0.25">
      <c r="A19" s="4" t="s">
        <v>21</v>
      </c>
      <c r="B19" s="8">
        <f>B18-B14</f>
        <v>142</v>
      </c>
    </row>
    <row r="20" spans="1:9" ht="33" x14ac:dyDescent="0.25">
      <c r="A20" s="4" t="s">
        <v>25</v>
      </c>
      <c r="B20" s="16">
        <v>0.01</v>
      </c>
    </row>
    <row r="21" spans="1:9" ht="18" x14ac:dyDescent="0.25">
      <c r="A21" s="2" t="s">
        <v>26</v>
      </c>
      <c r="B21" s="3">
        <v>140</v>
      </c>
    </row>
    <row r="22" spans="1:9" ht="18" x14ac:dyDescent="0.25">
      <c r="A22" s="2" t="s">
        <v>48</v>
      </c>
      <c r="B22" s="3">
        <v>2.98E-3</v>
      </c>
    </row>
    <row r="23" spans="1:9" ht="21" x14ac:dyDescent="0.25">
      <c r="A23" s="26" t="s">
        <v>37</v>
      </c>
      <c r="B23" s="26"/>
    </row>
    <row r="24" spans="1:9" ht="17.25" x14ac:dyDescent="0.25">
      <c r="A24" s="4" t="s">
        <v>38</v>
      </c>
      <c r="B24" s="17">
        <f>PI()*B12^2/4</f>
        <v>2827.4333882308138</v>
      </c>
    </row>
    <row r="25" spans="1:9" ht="30" x14ac:dyDescent="0.25">
      <c r="A25" s="4" t="s">
        <v>39</v>
      </c>
      <c r="B25" s="18">
        <f>B21/(B22*B24)</f>
        <v>16.61572858528363</v>
      </c>
    </row>
  </sheetData>
  <mergeCells count="4">
    <mergeCell ref="A1:B1"/>
    <mergeCell ref="A11:B11"/>
    <mergeCell ref="D16:I16"/>
    <mergeCell ref="A23:B23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E1" sqref="E1:F29"/>
    </sheetView>
  </sheetViews>
  <sheetFormatPr defaultRowHeight="15" x14ac:dyDescent="0.25"/>
  <cols>
    <col min="1" max="1" width="11" customWidth="1"/>
    <col min="2" max="2" width="16.140625" customWidth="1"/>
    <col min="3" max="3" width="11.85546875" customWidth="1"/>
    <col min="4" max="4" width="9.42578125" customWidth="1"/>
    <col min="5" max="5" width="11.42578125" bestFit="1" customWidth="1"/>
    <col min="6" max="6" width="11.5703125" customWidth="1"/>
    <col min="7" max="7" width="9.42578125" customWidth="1"/>
    <col min="8" max="8" width="11.28515625" customWidth="1"/>
    <col min="9" max="9" width="11.140625" customWidth="1"/>
    <col min="10" max="10" width="10" customWidth="1"/>
    <col min="11" max="11" width="11.42578125" bestFit="1" customWidth="1"/>
    <col min="12" max="12" width="11.28515625" customWidth="1"/>
    <col min="13" max="13" width="9.5703125" customWidth="1"/>
    <col min="14" max="14" width="11.42578125" bestFit="1" customWidth="1"/>
    <col min="15" max="15" width="11.42578125" customWidth="1"/>
    <col min="17" max="17" width="11.42578125" bestFit="1" customWidth="1"/>
    <col min="18" max="18" width="11.28515625" customWidth="1"/>
    <col min="20" max="20" width="11.42578125" bestFit="1" customWidth="1"/>
    <col min="21" max="21" width="11.28515625" customWidth="1"/>
    <col min="23" max="23" width="11.42578125" bestFit="1" customWidth="1"/>
    <col min="24" max="24" width="11.140625" customWidth="1"/>
  </cols>
  <sheetData>
    <row r="1" spans="1:24" x14ac:dyDescent="0.25">
      <c r="A1" s="10"/>
      <c r="B1" s="10" t="s">
        <v>16</v>
      </c>
      <c r="C1" s="1">
        <v>5</v>
      </c>
      <c r="E1" s="10" t="s">
        <v>16</v>
      </c>
      <c r="F1" s="1">
        <v>10</v>
      </c>
      <c r="H1" s="10" t="s">
        <v>16</v>
      </c>
      <c r="I1" s="1">
        <v>20</v>
      </c>
      <c r="K1" s="10" t="s">
        <v>16</v>
      </c>
      <c r="L1" s="1">
        <v>40</v>
      </c>
      <c r="N1" s="10" t="s">
        <v>16</v>
      </c>
      <c r="O1" s="1">
        <v>80</v>
      </c>
      <c r="Q1" s="10" t="s">
        <v>16</v>
      </c>
      <c r="R1" s="1">
        <v>160</v>
      </c>
      <c r="T1" s="10" t="s">
        <v>16</v>
      </c>
      <c r="U1" s="1">
        <v>320</v>
      </c>
      <c r="W1" s="10" t="s">
        <v>16</v>
      </c>
      <c r="X1" s="1">
        <v>640</v>
      </c>
    </row>
    <row r="2" spans="1:24" ht="45" x14ac:dyDescent="0.25">
      <c r="A2" s="4" t="s">
        <v>18</v>
      </c>
      <c r="B2" s="4" t="s">
        <v>20</v>
      </c>
      <c r="C2" s="12" t="s">
        <v>17</v>
      </c>
      <c r="E2" s="4" t="s">
        <v>18</v>
      </c>
      <c r="F2" s="12" t="s">
        <v>17</v>
      </c>
      <c r="H2" s="4" t="s">
        <v>18</v>
      </c>
      <c r="I2" s="12" t="s">
        <v>17</v>
      </c>
      <c r="K2" s="4" t="s">
        <v>18</v>
      </c>
      <c r="L2" s="12" t="s">
        <v>17</v>
      </c>
      <c r="N2" s="4" t="s">
        <v>18</v>
      </c>
      <c r="O2" s="12" t="s">
        <v>17</v>
      </c>
      <c r="Q2" s="4" t="s">
        <v>18</v>
      </c>
      <c r="R2" s="12" t="s">
        <v>17</v>
      </c>
      <c r="T2" s="4" t="s">
        <v>18</v>
      </c>
      <c r="U2" s="12" t="s">
        <v>17</v>
      </c>
      <c r="W2" s="4" t="s">
        <v>18</v>
      </c>
      <c r="X2" s="12" t="s">
        <v>17</v>
      </c>
    </row>
    <row r="3" spans="1:24" x14ac:dyDescent="0.25">
      <c r="A3" s="11">
        <v>0</v>
      </c>
      <c r="B3" s="11">
        <v>0</v>
      </c>
      <c r="C3" s="30">
        <v>0</v>
      </c>
      <c r="D3" s="29"/>
      <c r="E3" s="11">
        <v>0</v>
      </c>
      <c r="F3" s="30">
        <v>0.05</v>
      </c>
      <c r="G3" s="29"/>
      <c r="H3" s="11">
        <v>0</v>
      </c>
      <c r="I3" s="30">
        <v>0.08</v>
      </c>
      <c r="J3" s="29"/>
      <c r="K3" s="11">
        <v>0</v>
      </c>
      <c r="L3" s="30">
        <v>0.2</v>
      </c>
      <c r="M3" s="29"/>
      <c r="N3" s="11">
        <v>0</v>
      </c>
      <c r="O3" s="30">
        <v>0.59</v>
      </c>
      <c r="P3" s="29"/>
      <c r="Q3" s="11">
        <v>0</v>
      </c>
      <c r="R3" s="30">
        <v>1</v>
      </c>
      <c r="S3" s="29"/>
      <c r="T3" s="11">
        <v>0</v>
      </c>
      <c r="U3" s="30">
        <v>1.47</v>
      </c>
      <c r="V3" s="29"/>
      <c r="W3" s="11">
        <v>0</v>
      </c>
      <c r="X3" s="30">
        <v>1.95</v>
      </c>
    </row>
    <row r="4" spans="1:24" x14ac:dyDescent="0.25">
      <c r="A4" s="11">
        <v>0.25</v>
      </c>
      <c r="B4" s="11">
        <f>SQRT(A4)</f>
        <v>0.5</v>
      </c>
      <c r="C4" s="13">
        <v>0</v>
      </c>
      <c r="E4" s="11">
        <v>0.25</v>
      </c>
      <c r="F4" s="13">
        <v>0.05</v>
      </c>
      <c r="H4" s="11">
        <v>0.25</v>
      </c>
      <c r="I4" s="13">
        <v>0.09</v>
      </c>
      <c r="K4" s="11">
        <v>0.25</v>
      </c>
      <c r="L4" s="13">
        <v>0.2</v>
      </c>
      <c r="N4" s="11">
        <v>0.25</v>
      </c>
      <c r="O4" s="13">
        <v>0.59</v>
      </c>
      <c r="Q4" s="11">
        <v>0.25</v>
      </c>
      <c r="R4" s="13">
        <v>1</v>
      </c>
      <c r="T4" s="11">
        <v>0.25</v>
      </c>
      <c r="U4" s="13">
        <v>1.47</v>
      </c>
      <c r="W4" s="11">
        <v>0.25</v>
      </c>
      <c r="X4" s="13">
        <v>1.95</v>
      </c>
    </row>
    <row r="5" spans="1:24" x14ac:dyDescent="0.25">
      <c r="A5" s="11">
        <v>1</v>
      </c>
      <c r="B5" s="11">
        <f t="shared" ref="B5:B29" si="0">SQRT(A5)</f>
        <v>1</v>
      </c>
      <c r="C5" s="13">
        <v>0</v>
      </c>
      <c r="E5" s="11">
        <v>1</v>
      </c>
      <c r="F5" s="13">
        <v>0.06</v>
      </c>
      <c r="H5" s="11">
        <v>1</v>
      </c>
      <c r="I5" s="13">
        <v>0.09</v>
      </c>
      <c r="K5" s="11">
        <v>1</v>
      </c>
      <c r="L5" s="13">
        <v>0.32</v>
      </c>
      <c r="N5" s="11">
        <v>1</v>
      </c>
      <c r="O5" s="13">
        <v>0.62</v>
      </c>
      <c r="Q5" s="11">
        <v>1</v>
      </c>
      <c r="R5" s="13">
        <v>1.1499999999999999</v>
      </c>
      <c r="T5" s="11">
        <v>1</v>
      </c>
      <c r="U5" s="13">
        <v>1.56</v>
      </c>
      <c r="W5" s="11">
        <v>1</v>
      </c>
      <c r="X5" s="13">
        <v>2.0099999999999998</v>
      </c>
    </row>
    <row r="6" spans="1:24" x14ac:dyDescent="0.25">
      <c r="A6" s="11">
        <v>2.25</v>
      </c>
      <c r="B6" s="11">
        <f t="shared" si="0"/>
        <v>1.5</v>
      </c>
      <c r="C6" s="13">
        <v>0</v>
      </c>
      <c r="E6" s="11">
        <v>2.25</v>
      </c>
      <c r="F6" s="13">
        <v>0.06</v>
      </c>
      <c r="H6" s="11">
        <v>2.25</v>
      </c>
      <c r="I6" s="13">
        <v>0.09</v>
      </c>
      <c r="K6" s="11">
        <v>2.25</v>
      </c>
      <c r="L6" s="13">
        <v>0.32</v>
      </c>
      <c r="N6" s="11">
        <v>2.25</v>
      </c>
      <c r="O6" s="13">
        <v>0.62</v>
      </c>
      <c r="Q6" s="11">
        <v>2.25</v>
      </c>
      <c r="R6" s="13">
        <v>1.1499999999999999</v>
      </c>
      <c r="T6" s="11">
        <v>2.25</v>
      </c>
      <c r="U6" s="13">
        <v>1.56</v>
      </c>
      <c r="W6" s="11">
        <v>2.25</v>
      </c>
      <c r="X6" s="13">
        <v>2.0099999999999998</v>
      </c>
    </row>
    <row r="7" spans="1:24" x14ac:dyDescent="0.25">
      <c r="A7" s="11">
        <v>4</v>
      </c>
      <c r="B7" s="11">
        <f t="shared" si="0"/>
        <v>2</v>
      </c>
      <c r="C7" s="13">
        <v>0</v>
      </c>
      <c r="E7" s="11">
        <v>4</v>
      </c>
      <c r="F7" s="13">
        <v>0.06</v>
      </c>
      <c r="H7" s="11">
        <v>4</v>
      </c>
      <c r="I7" s="13">
        <v>0.09</v>
      </c>
      <c r="K7" s="11">
        <v>4</v>
      </c>
      <c r="L7" s="13">
        <v>0.32</v>
      </c>
      <c r="N7" s="11">
        <v>4</v>
      </c>
      <c r="O7" s="13">
        <v>0.62</v>
      </c>
      <c r="Q7" s="11">
        <v>4</v>
      </c>
      <c r="R7" s="13">
        <v>1.1499999999999999</v>
      </c>
      <c r="T7" s="11">
        <v>4</v>
      </c>
      <c r="U7" s="13">
        <v>1.56</v>
      </c>
      <c r="W7" s="11">
        <v>4</v>
      </c>
      <c r="X7" s="13">
        <v>2.0099999999999998</v>
      </c>
    </row>
    <row r="8" spans="1:24" x14ac:dyDescent="0.25">
      <c r="A8" s="11">
        <v>6.25</v>
      </c>
      <c r="B8" s="11">
        <f t="shared" si="0"/>
        <v>2.5</v>
      </c>
      <c r="C8" s="13">
        <v>0</v>
      </c>
      <c r="E8" s="11">
        <v>6.25</v>
      </c>
      <c r="F8" s="13">
        <v>0.06</v>
      </c>
      <c r="H8" s="11">
        <v>6.25</v>
      </c>
      <c r="I8" s="13">
        <v>0.09</v>
      </c>
      <c r="K8" s="11">
        <v>6.25</v>
      </c>
      <c r="L8" s="13">
        <v>0.32</v>
      </c>
      <c r="N8" s="11">
        <v>6.25</v>
      </c>
      <c r="O8" s="13">
        <v>0.62</v>
      </c>
      <c r="Q8" s="11">
        <v>6.25</v>
      </c>
      <c r="R8" s="13">
        <v>1.1499999999999999</v>
      </c>
      <c r="T8" s="11">
        <v>6.25</v>
      </c>
      <c r="U8" s="13">
        <v>1.56</v>
      </c>
      <c r="W8" s="11">
        <v>6.25</v>
      </c>
      <c r="X8" s="13">
        <v>2.0099999999999998</v>
      </c>
    </row>
    <row r="9" spans="1:24" x14ac:dyDescent="0.25">
      <c r="A9" s="11">
        <v>9</v>
      </c>
      <c r="B9" s="11">
        <f t="shared" si="0"/>
        <v>3</v>
      </c>
      <c r="C9" s="13">
        <v>0</v>
      </c>
      <c r="E9" s="11">
        <v>9</v>
      </c>
      <c r="F9" s="13">
        <v>0.06</v>
      </c>
      <c r="H9" s="11">
        <v>9</v>
      </c>
      <c r="I9" s="13">
        <v>0.09</v>
      </c>
      <c r="K9" s="11">
        <v>9</v>
      </c>
      <c r="L9" s="13">
        <v>0.38</v>
      </c>
      <c r="N9" s="11">
        <v>9</v>
      </c>
      <c r="O9" s="13">
        <v>0.68</v>
      </c>
      <c r="Q9" s="11">
        <v>9</v>
      </c>
      <c r="R9" s="13">
        <v>1.1499999999999999</v>
      </c>
      <c r="T9" s="11">
        <v>9</v>
      </c>
      <c r="U9" s="13">
        <v>1.56</v>
      </c>
      <c r="W9" s="11">
        <v>9</v>
      </c>
      <c r="X9" s="13">
        <v>2.23</v>
      </c>
    </row>
    <row r="10" spans="1:24" x14ac:dyDescent="0.25">
      <c r="A10" s="11">
        <v>12.25</v>
      </c>
      <c r="B10" s="11">
        <f t="shared" si="0"/>
        <v>3.5</v>
      </c>
      <c r="C10" s="13">
        <v>0.01</v>
      </c>
      <c r="E10" s="11">
        <v>12.25</v>
      </c>
      <c r="F10" s="13">
        <v>0.06</v>
      </c>
      <c r="H10" s="11">
        <v>12.25</v>
      </c>
      <c r="I10" s="13">
        <v>0.12</v>
      </c>
      <c r="K10" s="11">
        <v>12.25</v>
      </c>
      <c r="L10" s="13">
        <v>0.38</v>
      </c>
      <c r="N10" s="11">
        <v>12.25</v>
      </c>
      <c r="O10" s="13">
        <v>0.68</v>
      </c>
      <c r="Q10" s="11">
        <v>12.25</v>
      </c>
      <c r="R10" s="13">
        <v>1.1499999999999999</v>
      </c>
      <c r="T10" s="11">
        <v>12.25</v>
      </c>
      <c r="U10" s="13">
        <v>1.56</v>
      </c>
      <c r="W10" s="11">
        <v>12.25</v>
      </c>
      <c r="X10" s="13">
        <v>2.23</v>
      </c>
    </row>
    <row r="11" spans="1:24" x14ac:dyDescent="0.25">
      <c r="A11" s="11">
        <v>16</v>
      </c>
      <c r="B11" s="11">
        <f t="shared" si="0"/>
        <v>4</v>
      </c>
      <c r="C11" s="13">
        <v>0.01</v>
      </c>
      <c r="E11" s="11">
        <v>16</v>
      </c>
      <c r="F11" s="13">
        <v>7.0000000000000007E-2</v>
      </c>
      <c r="H11" s="11">
        <v>16</v>
      </c>
      <c r="I11" s="13">
        <v>0.12</v>
      </c>
      <c r="K11" s="11">
        <v>16</v>
      </c>
      <c r="L11" s="13">
        <v>0.38</v>
      </c>
      <c r="N11" s="11">
        <v>16</v>
      </c>
      <c r="O11" s="13">
        <v>0.68</v>
      </c>
      <c r="Q11" s="11">
        <v>16</v>
      </c>
      <c r="R11" s="13">
        <v>1.26</v>
      </c>
      <c r="T11" s="11">
        <v>16</v>
      </c>
      <c r="U11" s="13">
        <v>1.64</v>
      </c>
      <c r="W11" s="11">
        <v>16</v>
      </c>
      <c r="X11" s="13">
        <v>2.23</v>
      </c>
    </row>
    <row r="12" spans="1:24" x14ac:dyDescent="0.25">
      <c r="A12" s="11">
        <v>20.25</v>
      </c>
      <c r="B12" s="11">
        <f t="shared" si="0"/>
        <v>4.5</v>
      </c>
      <c r="C12" s="13">
        <v>0.01</v>
      </c>
      <c r="E12" s="11">
        <v>20.25</v>
      </c>
      <c r="F12" s="13">
        <v>7.0000000000000007E-2</v>
      </c>
      <c r="H12" s="11">
        <v>20.25</v>
      </c>
      <c r="I12" s="13">
        <v>0.12</v>
      </c>
      <c r="K12" s="11">
        <v>20.25</v>
      </c>
      <c r="L12" s="13">
        <v>0.38</v>
      </c>
      <c r="N12" s="11">
        <v>20.25</v>
      </c>
      <c r="O12" s="13">
        <v>0.68</v>
      </c>
      <c r="Q12" s="11">
        <v>20.25</v>
      </c>
      <c r="R12" s="13">
        <v>1.26</v>
      </c>
      <c r="T12" s="11">
        <v>20.25</v>
      </c>
      <c r="U12" s="13">
        <v>1.64</v>
      </c>
      <c r="W12" s="11">
        <v>20.25</v>
      </c>
      <c r="X12" s="13">
        <v>2.23</v>
      </c>
    </row>
    <row r="13" spans="1:24" x14ac:dyDescent="0.25">
      <c r="A13" s="11">
        <v>25</v>
      </c>
      <c r="B13" s="11">
        <f t="shared" si="0"/>
        <v>5</v>
      </c>
      <c r="C13" s="13">
        <v>0.01</v>
      </c>
      <c r="E13" s="11">
        <v>25</v>
      </c>
      <c r="F13" s="13">
        <v>7.0000000000000007E-2</v>
      </c>
      <c r="H13" s="11">
        <v>25</v>
      </c>
      <c r="I13" s="13">
        <v>0.12</v>
      </c>
      <c r="K13" s="11">
        <v>25</v>
      </c>
      <c r="L13" s="13">
        <v>0.38</v>
      </c>
      <c r="N13" s="11">
        <v>25</v>
      </c>
      <c r="O13" s="13">
        <v>0.68</v>
      </c>
      <c r="Q13" s="11">
        <v>25</v>
      </c>
      <c r="R13" s="13">
        <v>1.26</v>
      </c>
      <c r="T13" s="11">
        <v>25</v>
      </c>
      <c r="U13" s="13">
        <v>1.64</v>
      </c>
      <c r="W13" s="11">
        <v>25</v>
      </c>
      <c r="X13" s="13">
        <v>2.23</v>
      </c>
    </row>
    <row r="14" spans="1:24" x14ac:dyDescent="0.25">
      <c r="A14" s="11">
        <v>36</v>
      </c>
      <c r="B14" s="11">
        <f t="shared" si="0"/>
        <v>6</v>
      </c>
      <c r="C14" s="13">
        <v>0.01</v>
      </c>
      <c r="E14" s="11">
        <v>36</v>
      </c>
      <c r="F14" s="13">
        <v>7.0000000000000007E-2</v>
      </c>
      <c r="H14" s="11">
        <v>36</v>
      </c>
      <c r="I14" s="13">
        <v>0.12</v>
      </c>
      <c r="K14" s="11">
        <v>36</v>
      </c>
      <c r="L14" s="13">
        <v>0.42</v>
      </c>
      <c r="N14" s="11">
        <v>36</v>
      </c>
      <c r="O14" s="13">
        <v>0.72</v>
      </c>
      <c r="Q14" s="11">
        <v>36</v>
      </c>
      <c r="R14" s="13">
        <v>1.26</v>
      </c>
      <c r="T14" s="11">
        <v>36</v>
      </c>
      <c r="U14" s="13">
        <v>1.64</v>
      </c>
      <c r="W14" s="11">
        <v>36</v>
      </c>
      <c r="X14" s="13">
        <v>2.23</v>
      </c>
    </row>
    <row r="15" spans="1:24" x14ac:dyDescent="0.25">
      <c r="A15" s="11">
        <v>49</v>
      </c>
      <c r="B15" s="11">
        <f t="shared" si="0"/>
        <v>7</v>
      </c>
      <c r="C15" s="13">
        <v>0.01</v>
      </c>
      <c r="E15" s="11">
        <v>49</v>
      </c>
      <c r="F15" s="13">
        <v>7.0000000000000007E-2</v>
      </c>
      <c r="H15" s="11">
        <v>49</v>
      </c>
      <c r="I15" s="13">
        <v>0.12</v>
      </c>
      <c r="K15" s="11">
        <v>49</v>
      </c>
      <c r="L15" s="13">
        <v>0.42</v>
      </c>
      <c r="N15" s="11">
        <v>49</v>
      </c>
      <c r="O15" s="13">
        <v>0.72</v>
      </c>
      <c r="Q15" s="11">
        <v>49</v>
      </c>
      <c r="R15" s="13">
        <v>1.26</v>
      </c>
      <c r="T15" s="11">
        <v>49</v>
      </c>
      <c r="U15" s="13">
        <v>1.77</v>
      </c>
      <c r="W15" s="11">
        <v>49</v>
      </c>
      <c r="X15" s="13">
        <v>2.29</v>
      </c>
    </row>
    <row r="16" spans="1:24" x14ac:dyDescent="0.25">
      <c r="A16" s="11">
        <v>64</v>
      </c>
      <c r="B16" s="11">
        <f t="shared" si="0"/>
        <v>8</v>
      </c>
      <c r="C16" s="13">
        <v>0.02</v>
      </c>
      <c r="E16" s="11">
        <v>64</v>
      </c>
      <c r="F16" s="13">
        <v>7.0000000000000007E-2</v>
      </c>
      <c r="H16" s="11">
        <v>64</v>
      </c>
      <c r="I16" s="13">
        <v>0.14000000000000001</v>
      </c>
      <c r="K16" s="11">
        <v>64</v>
      </c>
      <c r="L16" s="13">
        <v>0.42</v>
      </c>
      <c r="N16" s="11">
        <v>64</v>
      </c>
      <c r="O16" s="13">
        <v>0.72</v>
      </c>
      <c r="Q16" s="11">
        <v>64</v>
      </c>
      <c r="R16" s="13">
        <v>1.26</v>
      </c>
      <c r="T16" s="11">
        <v>64</v>
      </c>
      <c r="U16" s="13">
        <v>1.77</v>
      </c>
      <c r="W16" s="11">
        <v>64</v>
      </c>
      <c r="X16" s="13">
        <v>2.29</v>
      </c>
    </row>
    <row r="17" spans="1:24" x14ac:dyDescent="0.25">
      <c r="A17" s="11">
        <v>81</v>
      </c>
      <c r="B17" s="11">
        <f t="shared" si="0"/>
        <v>9</v>
      </c>
      <c r="C17" s="13">
        <v>0.02</v>
      </c>
      <c r="E17" s="11">
        <v>81</v>
      </c>
      <c r="F17" s="13">
        <v>7.0000000000000007E-2</v>
      </c>
      <c r="H17" s="11">
        <v>81</v>
      </c>
      <c r="I17" s="13">
        <v>0.14000000000000001</v>
      </c>
      <c r="K17" s="11">
        <v>81</v>
      </c>
      <c r="L17" s="13">
        <v>0.42</v>
      </c>
      <c r="N17" s="11">
        <v>81</v>
      </c>
      <c r="O17" s="13">
        <v>0.72</v>
      </c>
      <c r="Q17" s="11">
        <v>81</v>
      </c>
      <c r="R17" s="13">
        <v>1.35</v>
      </c>
      <c r="T17" s="11">
        <v>81</v>
      </c>
      <c r="U17" s="13">
        <v>1.77</v>
      </c>
      <c r="W17" s="11">
        <v>81</v>
      </c>
      <c r="X17" s="13">
        <v>2.29</v>
      </c>
    </row>
    <row r="18" spans="1:24" x14ac:dyDescent="0.25">
      <c r="A18" s="11">
        <v>100</v>
      </c>
      <c r="B18" s="11">
        <f t="shared" si="0"/>
        <v>10</v>
      </c>
      <c r="C18" s="13">
        <v>0.02</v>
      </c>
      <c r="E18" s="11">
        <v>100</v>
      </c>
      <c r="F18" s="13">
        <v>7.0000000000000007E-2</v>
      </c>
      <c r="H18" s="11">
        <v>100</v>
      </c>
      <c r="I18" s="13">
        <v>0.14000000000000001</v>
      </c>
      <c r="K18" s="11">
        <v>100</v>
      </c>
      <c r="L18" s="13">
        <v>0.42</v>
      </c>
      <c r="N18" s="11">
        <v>100</v>
      </c>
      <c r="O18" s="13">
        <v>0.72</v>
      </c>
      <c r="Q18" s="11">
        <v>100</v>
      </c>
      <c r="R18" s="13">
        <v>1.35</v>
      </c>
      <c r="T18" s="11">
        <v>100</v>
      </c>
      <c r="U18" s="13">
        <v>1.77</v>
      </c>
      <c r="W18" s="11">
        <v>100</v>
      </c>
      <c r="X18" s="13">
        <v>2.29</v>
      </c>
    </row>
    <row r="19" spans="1:24" x14ac:dyDescent="0.25">
      <c r="A19" s="11">
        <v>121</v>
      </c>
      <c r="B19" s="11">
        <f t="shared" si="0"/>
        <v>11</v>
      </c>
      <c r="C19" s="13">
        <v>0.02</v>
      </c>
      <c r="E19" s="11">
        <v>121</v>
      </c>
      <c r="F19" s="13">
        <v>7.0000000000000007E-2</v>
      </c>
      <c r="H19" s="11">
        <v>121</v>
      </c>
      <c r="I19" s="13">
        <v>0.14000000000000001</v>
      </c>
      <c r="K19" s="11">
        <v>121</v>
      </c>
      <c r="L19" s="13">
        <v>0.42</v>
      </c>
      <c r="N19" s="11">
        <v>121</v>
      </c>
      <c r="O19" s="13">
        <v>0.84</v>
      </c>
      <c r="Q19" s="11">
        <v>121</v>
      </c>
      <c r="R19" s="13">
        <v>1.35</v>
      </c>
      <c r="T19" s="11">
        <v>121</v>
      </c>
      <c r="U19" s="13">
        <v>1.77</v>
      </c>
      <c r="W19" s="11">
        <v>121</v>
      </c>
      <c r="X19" s="13">
        <v>2.29</v>
      </c>
    </row>
    <row r="20" spans="1:24" x14ac:dyDescent="0.25">
      <c r="A20" s="11">
        <v>144</v>
      </c>
      <c r="B20" s="11">
        <f t="shared" si="0"/>
        <v>12</v>
      </c>
      <c r="C20" s="13">
        <v>0.02</v>
      </c>
      <c r="E20" s="11">
        <v>144</v>
      </c>
      <c r="F20" s="13">
        <v>7.0000000000000007E-2</v>
      </c>
      <c r="H20" s="11">
        <v>144</v>
      </c>
      <c r="I20" s="13">
        <v>0.16</v>
      </c>
      <c r="K20" s="11">
        <v>144</v>
      </c>
      <c r="L20" s="13">
        <v>0.49</v>
      </c>
      <c r="N20" s="11">
        <v>144</v>
      </c>
      <c r="O20" s="13">
        <v>0.84</v>
      </c>
      <c r="Q20" s="11">
        <v>144</v>
      </c>
      <c r="R20" s="13">
        <v>1.35</v>
      </c>
      <c r="T20" s="11">
        <v>144</v>
      </c>
      <c r="U20" s="13">
        <v>1.77</v>
      </c>
      <c r="W20" s="11">
        <v>144</v>
      </c>
      <c r="X20" s="13">
        <v>2.35</v>
      </c>
    </row>
    <row r="21" spans="1:24" x14ac:dyDescent="0.25">
      <c r="A21" s="11">
        <v>169</v>
      </c>
      <c r="B21" s="11">
        <f t="shared" si="0"/>
        <v>13</v>
      </c>
      <c r="C21" s="13">
        <v>0.03</v>
      </c>
      <c r="E21" s="11">
        <v>169</v>
      </c>
      <c r="F21" s="13">
        <v>7.0000000000000007E-2</v>
      </c>
      <c r="H21" s="11">
        <v>169</v>
      </c>
      <c r="I21" s="13">
        <v>0.16</v>
      </c>
      <c r="K21" s="11">
        <v>169</v>
      </c>
      <c r="L21" s="13">
        <v>0.49</v>
      </c>
      <c r="N21" s="11">
        <v>169</v>
      </c>
      <c r="O21" s="13">
        <v>0.84</v>
      </c>
      <c r="Q21" s="11">
        <v>169</v>
      </c>
      <c r="R21" s="13">
        <v>1.35</v>
      </c>
      <c r="T21" s="11">
        <v>169</v>
      </c>
      <c r="U21" s="13">
        <v>1.77</v>
      </c>
      <c r="W21" s="11">
        <v>169</v>
      </c>
      <c r="X21" s="13">
        <v>2.35</v>
      </c>
    </row>
    <row r="22" spans="1:24" x14ac:dyDescent="0.25">
      <c r="A22" s="11">
        <v>196</v>
      </c>
      <c r="B22" s="11">
        <f t="shared" si="0"/>
        <v>14</v>
      </c>
      <c r="C22" s="13">
        <v>0.03</v>
      </c>
      <c r="E22" s="11">
        <v>196</v>
      </c>
      <c r="F22" s="13">
        <v>7.0000000000000007E-2</v>
      </c>
      <c r="H22" s="11">
        <v>196</v>
      </c>
      <c r="I22" s="13">
        <v>0.16</v>
      </c>
      <c r="K22" s="11">
        <v>196</v>
      </c>
      <c r="L22" s="13">
        <v>0.49</v>
      </c>
      <c r="N22" s="11">
        <v>196</v>
      </c>
      <c r="O22" s="13">
        <v>0.84</v>
      </c>
      <c r="Q22" s="11">
        <v>196</v>
      </c>
      <c r="R22" s="13">
        <v>1.35</v>
      </c>
      <c r="T22" s="11">
        <v>196</v>
      </c>
      <c r="U22" s="13">
        <v>1.85</v>
      </c>
      <c r="W22" s="11">
        <v>196</v>
      </c>
      <c r="X22" s="13">
        <v>2.35</v>
      </c>
    </row>
    <row r="23" spans="1:24" x14ac:dyDescent="0.25">
      <c r="A23" s="11">
        <v>225</v>
      </c>
      <c r="B23" s="11">
        <f t="shared" si="0"/>
        <v>15</v>
      </c>
      <c r="C23" s="13">
        <v>0.03</v>
      </c>
      <c r="E23" s="11">
        <v>225</v>
      </c>
      <c r="F23" s="13">
        <v>7.0000000000000007E-2</v>
      </c>
      <c r="H23" s="11">
        <v>225</v>
      </c>
      <c r="I23" s="13">
        <v>0.16</v>
      </c>
      <c r="K23" s="11">
        <v>225</v>
      </c>
      <c r="L23" s="13">
        <v>0.49</v>
      </c>
      <c r="N23" s="11">
        <v>225</v>
      </c>
      <c r="O23" s="13">
        <v>0.84</v>
      </c>
      <c r="Q23" s="11">
        <v>225</v>
      </c>
      <c r="R23" s="13">
        <v>1.42</v>
      </c>
      <c r="T23" s="11">
        <v>225</v>
      </c>
      <c r="U23" s="13">
        <v>1.85</v>
      </c>
      <c r="W23" s="11">
        <v>225</v>
      </c>
      <c r="X23" s="13">
        <v>2.35</v>
      </c>
    </row>
    <row r="24" spans="1:24" x14ac:dyDescent="0.25">
      <c r="A24" s="11">
        <v>289</v>
      </c>
      <c r="B24" s="11">
        <f t="shared" si="0"/>
        <v>17</v>
      </c>
      <c r="C24" s="13">
        <v>0.03</v>
      </c>
      <c r="E24" s="11">
        <v>289</v>
      </c>
      <c r="F24" s="13">
        <v>0.08</v>
      </c>
      <c r="H24" s="11">
        <v>289</v>
      </c>
      <c r="I24" s="13">
        <v>0.16</v>
      </c>
      <c r="K24" s="11">
        <v>289</v>
      </c>
      <c r="L24" s="13">
        <v>0.54</v>
      </c>
      <c r="N24" s="11">
        <v>289</v>
      </c>
      <c r="O24" s="13">
        <v>0.95</v>
      </c>
      <c r="Q24" s="11">
        <v>289</v>
      </c>
      <c r="R24" s="13">
        <v>1.42</v>
      </c>
      <c r="T24" s="11">
        <v>289</v>
      </c>
      <c r="U24" s="13">
        <v>1.85</v>
      </c>
      <c r="W24" s="11">
        <v>289</v>
      </c>
      <c r="X24" s="13">
        <v>2.35</v>
      </c>
    </row>
    <row r="25" spans="1:24" x14ac:dyDescent="0.25">
      <c r="A25" s="11">
        <v>324</v>
      </c>
      <c r="B25" s="11">
        <f t="shared" si="0"/>
        <v>18</v>
      </c>
      <c r="C25" s="13">
        <v>0.04</v>
      </c>
      <c r="E25" s="11">
        <v>324</v>
      </c>
      <c r="F25" s="13">
        <v>0.08</v>
      </c>
      <c r="H25" s="11">
        <v>324</v>
      </c>
      <c r="I25" s="13">
        <v>0.16</v>
      </c>
      <c r="K25" s="11">
        <v>324</v>
      </c>
      <c r="L25" s="13">
        <v>0.54</v>
      </c>
      <c r="N25" s="11">
        <v>324</v>
      </c>
      <c r="O25" s="13">
        <v>0.95</v>
      </c>
      <c r="Q25" s="11">
        <v>324</v>
      </c>
      <c r="R25" s="13">
        <v>1.42</v>
      </c>
      <c r="T25" s="11">
        <v>324</v>
      </c>
      <c r="U25" s="13">
        <v>1.85</v>
      </c>
      <c r="W25" s="11">
        <v>324</v>
      </c>
      <c r="X25" s="13">
        <v>2.39</v>
      </c>
    </row>
    <row r="26" spans="1:24" x14ac:dyDescent="0.25">
      <c r="A26" s="11">
        <v>400</v>
      </c>
      <c r="B26" s="11">
        <f t="shared" si="0"/>
        <v>20</v>
      </c>
      <c r="C26" s="13">
        <v>0.04</v>
      </c>
      <c r="E26" s="11">
        <v>400</v>
      </c>
      <c r="F26" s="13">
        <v>0.08</v>
      </c>
      <c r="H26" s="11">
        <v>400</v>
      </c>
      <c r="I26" s="13">
        <v>0.17</v>
      </c>
      <c r="K26" s="11">
        <v>400</v>
      </c>
      <c r="L26" s="13">
        <v>0.54</v>
      </c>
      <c r="N26" s="11">
        <v>400</v>
      </c>
      <c r="O26" s="13">
        <v>0.95</v>
      </c>
      <c r="Q26" s="11">
        <v>400</v>
      </c>
      <c r="R26" s="13">
        <v>1.42</v>
      </c>
      <c r="T26" s="11">
        <v>400</v>
      </c>
      <c r="U26" s="13">
        <v>1.92</v>
      </c>
      <c r="W26" s="11">
        <v>400</v>
      </c>
      <c r="X26" s="13">
        <v>2.39</v>
      </c>
    </row>
    <row r="27" spans="1:24" x14ac:dyDescent="0.25">
      <c r="A27" s="11">
        <v>500</v>
      </c>
      <c r="B27" s="11">
        <f t="shared" si="0"/>
        <v>22.360679774997898</v>
      </c>
      <c r="C27" s="13">
        <v>0.04</v>
      </c>
      <c r="E27" s="11">
        <v>500</v>
      </c>
      <c r="F27" s="13">
        <v>0.08</v>
      </c>
      <c r="H27" s="11">
        <v>500</v>
      </c>
      <c r="I27" s="13">
        <v>0.17</v>
      </c>
      <c r="K27" s="11">
        <v>500</v>
      </c>
      <c r="L27" s="13">
        <v>0.54</v>
      </c>
      <c r="N27" s="11">
        <v>500</v>
      </c>
      <c r="O27" s="13">
        <v>0.95</v>
      </c>
      <c r="Q27" s="11">
        <v>500</v>
      </c>
      <c r="R27" s="13">
        <v>1.42</v>
      </c>
      <c r="T27" s="11">
        <v>500</v>
      </c>
      <c r="U27" s="13">
        <v>1.92</v>
      </c>
      <c r="W27" s="11">
        <v>500</v>
      </c>
      <c r="X27" s="13">
        <v>2.39</v>
      </c>
    </row>
    <row r="28" spans="1:24" x14ac:dyDescent="0.25">
      <c r="A28" s="11">
        <v>600</v>
      </c>
      <c r="B28" s="11">
        <f t="shared" si="0"/>
        <v>24.494897427831781</v>
      </c>
      <c r="C28" s="13">
        <v>0.04</v>
      </c>
      <c r="E28" s="11">
        <v>600</v>
      </c>
      <c r="F28" s="13">
        <v>0.08</v>
      </c>
      <c r="H28" s="11">
        <v>600</v>
      </c>
      <c r="I28" s="13">
        <v>0.17</v>
      </c>
      <c r="K28" s="11">
        <v>600</v>
      </c>
      <c r="L28" s="13">
        <v>0.54</v>
      </c>
      <c r="N28" s="11">
        <v>600</v>
      </c>
      <c r="O28" s="13">
        <v>0.95</v>
      </c>
      <c r="Q28" s="11">
        <v>600</v>
      </c>
      <c r="R28" s="13">
        <v>1.42</v>
      </c>
      <c r="T28" s="11">
        <v>600</v>
      </c>
      <c r="U28" s="13">
        <v>1.92</v>
      </c>
      <c r="W28" s="11">
        <v>600</v>
      </c>
      <c r="X28" s="13">
        <v>2.39</v>
      </c>
    </row>
    <row r="29" spans="1:24" x14ac:dyDescent="0.25">
      <c r="A29" s="11">
        <v>1440</v>
      </c>
      <c r="B29" s="11">
        <f t="shared" si="0"/>
        <v>37.947331922020552</v>
      </c>
      <c r="C29" s="13">
        <v>0.05</v>
      </c>
      <c r="E29" s="11">
        <v>1440</v>
      </c>
      <c r="F29" s="13">
        <v>0.08</v>
      </c>
      <c r="H29" s="11">
        <v>1440</v>
      </c>
      <c r="I29" s="13">
        <v>0.2</v>
      </c>
      <c r="K29" s="11">
        <v>1440</v>
      </c>
      <c r="L29" s="13">
        <v>0.59</v>
      </c>
      <c r="N29" s="11">
        <v>1440</v>
      </c>
      <c r="O29" s="13">
        <v>1</v>
      </c>
      <c r="Q29" s="11">
        <v>1440</v>
      </c>
      <c r="R29" s="13">
        <v>1.47</v>
      </c>
      <c r="T29" s="11">
        <v>1440</v>
      </c>
      <c r="U29" s="13">
        <v>1.95</v>
      </c>
      <c r="W29" s="11">
        <v>1440</v>
      </c>
      <c r="X29" s="13">
        <v>2.41</v>
      </c>
    </row>
    <row r="31" spans="1:24" x14ac:dyDescent="0.25">
      <c r="A31" s="14" t="s">
        <v>19</v>
      </c>
      <c r="B31" s="14"/>
      <c r="C31" s="13">
        <f>C29-C3</f>
        <v>0.05</v>
      </c>
      <c r="E31" s="14" t="s">
        <v>19</v>
      </c>
      <c r="F31" s="13">
        <f>F29-F3</f>
        <v>0.03</v>
      </c>
      <c r="H31" s="14" t="s">
        <v>19</v>
      </c>
      <c r="I31" s="13">
        <f>I29-I3</f>
        <v>0.12000000000000001</v>
      </c>
      <c r="K31" s="14" t="s">
        <v>19</v>
      </c>
      <c r="L31" s="13">
        <f>L29-L3</f>
        <v>0.38999999999999996</v>
      </c>
      <c r="N31" s="14" t="s">
        <v>19</v>
      </c>
      <c r="O31" s="13">
        <f>O29-O3</f>
        <v>0.41000000000000003</v>
      </c>
      <c r="Q31" s="14" t="s">
        <v>19</v>
      </c>
      <c r="R31" s="13">
        <f>R29-R3</f>
        <v>0.47</v>
      </c>
      <c r="T31" s="14" t="s">
        <v>19</v>
      </c>
      <c r="U31" s="13">
        <f>U29-U3</f>
        <v>0.48</v>
      </c>
      <c r="W31" s="14" t="s">
        <v>19</v>
      </c>
      <c r="X31" s="13">
        <f>X29-X3</f>
        <v>0.46000000000000019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Y37"/>
  <sheetViews>
    <sheetView workbookViewId="0">
      <selection activeCell="G17" sqref="G17"/>
    </sheetView>
  </sheetViews>
  <sheetFormatPr defaultRowHeight="15" x14ac:dyDescent="0.25"/>
  <sheetData>
    <row r="14" spans="1:24" x14ac:dyDescent="0.25">
      <c r="A14" s="28" t="s">
        <v>27</v>
      </c>
      <c r="B14" s="28"/>
      <c r="C14" s="28"/>
      <c r="H14" s="28" t="s">
        <v>27</v>
      </c>
      <c r="I14" s="28"/>
      <c r="J14" s="28"/>
      <c r="O14" s="28" t="s">
        <v>27</v>
      </c>
      <c r="P14" s="28"/>
      <c r="Q14" s="28"/>
      <c r="V14" s="28" t="s">
        <v>27</v>
      </c>
      <c r="W14" s="28"/>
      <c r="X14" s="28"/>
    </row>
    <row r="15" spans="1:24" x14ac:dyDescent="0.25">
      <c r="A15" s="28" t="s">
        <v>28</v>
      </c>
      <c r="B15" s="28"/>
      <c r="C15" s="28"/>
      <c r="H15" s="28" t="s">
        <v>28</v>
      </c>
      <c r="I15" s="28"/>
      <c r="J15" s="28"/>
      <c r="O15" s="28" t="s">
        <v>28</v>
      </c>
      <c r="P15" s="28"/>
      <c r="Q15" s="28"/>
      <c r="V15" s="28" t="s">
        <v>28</v>
      </c>
      <c r="W15" s="28"/>
      <c r="X15" s="28"/>
    </row>
    <row r="16" spans="1:24" x14ac:dyDescent="0.25">
      <c r="A16" s="28" t="s">
        <v>29</v>
      </c>
      <c r="B16" s="28"/>
      <c r="C16" s="28"/>
      <c r="H16" s="28" t="s">
        <v>29</v>
      </c>
      <c r="I16" s="28"/>
      <c r="J16" s="28"/>
      <c r="O16" s="28" t="s">
        <v>29</v>
      </c>
      <c r="P16" s="28"/>
      <c r="Q16" s="28"/>
      <c r="V16" s="28" t="s">
        <v>29</v>
      </c>
      <c r="W16" s="28"/>
      <c r="X16" s="28"/>
    </row>
    <row r="17" spans="1:25" x14ac:dyDescent="0.25">
      <c r="A17" s="28" t="s">
        <v>30</v>
      </c>
      <c r="B17" s="28"/>
      <c r="C17" s="28"/>
      <c r="H17" s="28" t="s">
        <v>30</v>
      </c>
      <c r="I17" s="28"/>
      <c r="J17" s="28"/>
      <c r="O17" s="28" t="s">
        <v>30</v>
      </c>
      <c r="P17" s="28"/>
      <c r="Q17" s="28"/>
      <c r="V17" s="28" t="s">
        <v>30</v>
      </c>
      <c r="W17" s="28"/>
      <c r="X17" s="28"/>
    </row>
    <row r="18" spans="1:25" ht="17.25" x14ac:dyDescent="0.25">
      <c r="A18" s="28" t="s">
        <v>31</v>
      </c>
      <c r="B18" s="28"/>
      <c r="C18" s="28"/>
      <c r="D18" s="28"/>
      <c r="H18" s="28" t="s">
        <v>31</v>
      </c>
      <c r="I18" s="28"/>
      <c r="J18" s="28"/>
      <c r="K18" s="28"/>
      <c r="O18" s="28" t="s">
        <v>31</v>
      </c>
      <c r="P18" s="28"/>
      <c r="Q18" s="28"/>
      <c r="R18" s="28"/>
      <c r="V18" s="28" t="s">
        <v>31</v>
      </c>
      <c r="W18" s="28"/>
      <c r="X18" s="28"/>
      <c r="Y18" s="28"/>
    </row>
    <row r="33" spans="1:25" x14ac:dyDescent="0.25">
      <c r="A33" s="28" t="s">
        <v>27</v>
      </c>
      <c r="B33" s="28"/>
      <c r="C33" s="28"/>
      <c r="H33" s="28" t="s">
        <v>27</v>
      </c>
      <c r="I33" s="28"/>
      <c r="J33" s="28"/>
      <c r="O33" s="28" t="s">
        <v>27</v>
      </c>
      <c r="P33" s="28"/>
      <c r="Q33" s="28"/>
      <c r="V33" s="28" t="s">
        <v>27</v>
      </c>
      <c r="W33" s="28"/>
      <c r="X33" s="28"/>
    </row>
    <row r="34" spans="1:25" x14ac:dyDescent="0.25">
      <c r="A34" s="28" t="s">
        <v>28</v>
      </c>
      <c r="B34" s="28"/>
      <c r="C34" s="28"/>
      <c r="H34" s="28" t="s">
        <v>28</v>
      </c>
      <c r="I34" s="28"/>
      <c r="J34" s="28"/>
      <c r="O34" s="28" t="s">
        <v>28</v>
      </c>
      <c r="P34" s="28"/>
      <c r="Q34" s="28"/>
      <c r="V34" s="28" t="s">
        <v>28</v>
      </c>
      <c r="W34" s="28"/>
      <c r="X34" s="28"/>
    </row>
    <row r="35" spans="1:25" x14ac:dyDescent="0.25">
      <c r="A35" s="28" t="s">
        <v>29</v>
      </c>
      <c r="B35" s="28"/>
      <c r="C35" s="28"/>
      <c r="H35" s="28" t="s">
        <v>29</v>
      </c>
      <c r="I35" s="28"/>
      <c r="J35" s="28"/>
      <c r="O35" s="28" t="s">
        <v>29</v>
      </c>
      <c r="P35" s="28"/>
      <c r="Q35" s="28"/>
      <c r="V35" s="28" t="s">
        <v>29</v>
      </c>
      <c r="W35" s="28"/>
      <c r="X35" s="28"/>
    </row>
    <row r="36" spans="1:25" x14ac:dyDescent="0.25">
      <c r="A36" s="28" t="s">
        <v>30</v>
      </c>
      <c r="B36" s="28"/>
      <c r="C36" s="28"/>
      <c r="H36" s="28" t="s">
        <v>30</v>
      </c>
      <c r="I36" s="28"/>
      <c r="J36" s="28"/>
      <c r="O36" s="28" t="s">
        <v>30</v>
      </c>
      <c r="P36" s="28"/>
      <c r="Q36" s="28"/>
      <c r="V36" s="28" t="s">
        <v>30</v>
      </c>
      <c r="W36" s="28"/>
      <c r="X36" s="28"/>
    </row>
    <row r="37" spans="1:25" ht="17.25" x14ac:dyDescent="0.25">
      <c r="A37" s="28" t="s">
        <v>31</v>
      </c>
      <c r="B37" s="28"/>
      <c r="C37" s="28"/>
      <c r="D37" s="28"/>
      <c r="H37" s="28" t="s">
        <v>31</v>
      </c>
      <c r="I37" s="28"/>
      <c r="J37" s="28"/>
      <c r="K37" s="28"/>
      <c r="O37" s="28" t="s">
        <v>31</v>
      </c>
      <c r="P37" s="28"/>
      <c r="Q37" s="28"/>
      <c r="R37" s="28"/>
      <c r="V37" s="28" t="s">
        <v>31</v>
      </c>
      <c r="W37" s="28"/>
      <c r="X37" s="28"/>
      <c r="Y37" s="28"/>
    </row>
  </sheetData>
  <mergeCells count="40">
    <mergeCell ref="A14:C14"/>
    <mergeCell ref="A15:C15"/>
    <mergeCell ref="A16:C16"/>
    <mergeCell ref="A17:C17"/>
    <mergeCell ref="H14:J14"/>
    <mergeCell ref="H15:J15"/>
    <mergeCell ref="H16:J16"/>
    <mergeCell ref="H17:J17"/>
    <mergeCell ref="O14:Q14"/>
    <mergeCell ref="O15:Q15"/>
    <mergeCell ref="O16:Q16"/>
    <mergeCell ref="O17:Q17"/>
    <mergeCell ref="V14:X14"/>
    <mergeCell ref="V15:X15"/>
    <mergeCell ref="V16:X16"/>
    <mergeCell ref="V17:X17"/>
    <mergeCell ref="A33:C33"/>
    <mergeCell ref="A34:C34"/>
    <mergeCell ref="A35:C35"/>
    <mergeCell ref="A36:C36"/>
    <mergeCell ref="H33:J33"/>
    <mergeCell ref="H34:J34"/>
    <mergeCell ref="H35:J35"/>
    <mergeCell ref="H36:J36"/>
    <mergeCell ref="A18:D18"/>
    <mergeCell ref="H18:K18"/>
    <mergeCell ref="O18:R18"/>
    <mergeCell ref="V18:Y18"/>
    <mergeCell ref="A37:D37"/>
    <mergeCell ref="H37:K37"/>
    <mergeCell ref="O37:R37"/>
    <mergeCell ref="V37:Y37"/>
    <mergeCell ref="O33:Q33"/>
    <mergeCell ref="O34:Q34"/>
    <mergeCell ref="O35:Q35"/>
    <mergeCell ref="O36:Q36"/>
    <mergeCell ref="V33:X33"/>
    <mergeCell ref="V34:X34"/>
    <mergeCell ref="V35:X35"/>
    <mergeCell ref="V36:X3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Y45"/>
  <sheetViews>
    <sheetView workbookViewId="0">
      <selection activeCell="F16" sqref="F16"/>
    </sheetView>
  </sheetViews>
  <sheetFormatPr defaultRowHeight="15" x14ac:dyDescent="0.25"/>
  <sheetData>
    <row r="15" spans="1:25" x14ac:dyDescent="0.25">
      <c r="A15" s="28" t="s">
        <v>32</v>
      </c>
      <c r="B15" s="28"/>
      <c r="C15" s="28"/>
      <c r="D15" s="28"/>
      <c r="H15" s="28" t="s">
        <v>32</v>
      </c>
      <c r="I15" s="28"/>
      <c r="J15" s="28"/>
      <c r="K15" s="28"/>
      <c r="O15" s="28" t="s">
        <v>32</v>
      </c>
      <c r="P15" s="28"/>
      <c r="Q15" s="28"/>
      <c r="R15" s="28"/>
      <c r="V15" s="28" t="s">
        <v>32</v>
      </c>
      <c r="W15" s="28"/>
      <c r="X15" s="28"/>
      <c r="Y15" s="28"/>
    </row>
    <row r="16" spans="1:25" x14ac:dyDescent="0.25">
      <c r="A16" s="28" t="s">
        <v>33</v>
      </c>
      <c r="B16" s="28"/>
      <c r="C16" s="28"/>
      <c r="D16" s="28"/>
      <c r="H16" s="28" t="s">
        <v>33</v>
      </c>
      <c r="I16" s="28"/>
      <c r="J16" s="28"/>
      <c r="K16" s="28"/>
      <c r="O16" s="28" t="s">
        <v>33</v>
      </c>
      <c r="P16" s="28"/>
      <c r="Q16" s="28"/>
      <c r="R16" s="28"/>
      <c r="V16" s="28" t="s">
        <v>33</v>
      </c>
      <c r="W16" s="28"/>
      <c r="X16" s="28"/>
      <c r="Y16" s="28"/>
    </row>
    <row r="17" spans="1:25" x14ac:dyDescent="0.25">
      <c r="A17" s="28" t="s">
        <v>35</v>
      </c>
      <c r="B17" s="28"/>
      <c r="C17" s="28"/>
      <c r="D17" s="28"/>
      <c r="H17" s="28" t="s">
        <v>35</v>
      </c>
      <c r="I17" s="28"/>
      <c r="J17" s="28"/>
      <c r="K17" s="28"/>
      <c r="O17" s="28" t="s">
        <v>35</v>
      </c>
      <c r="P17" s="28"/>
      <c r="Q17" s="28"/>
      <c r="R17" s="28"/>
      <c r="V17" s="28" t="s">
        <v>35</v>
      </c>
      <c r="W17" s="28"/>
      <c r="X17" s="28"/>
      <c r="Y17" s="28"/>
    </row>
    <row r="18" spans="1:25" x14ac:dyDescent="0.25">
      <c r="A18" s="28" t="s">
        <v>34</v>
      </c>
      <c r="B18" s="28"/>
      <c r="C18" s="28"/>
      <c r="D18" s="28"/>
      <c r="H18" s="28" t="s">
        <v>34</v>
      </c>
      <c r="I18" s="28"/>
      <c r="J18" s="28"/>
      <c r="K18" s="28"/>
      <c r="O18" s="28" t="s">
        <v>34</v>
      </c>
      <c r="P18" s="28"/>
      <c r="Q18" s="28"/>
      <c r="R18" s="28"/>
      <c r="V18" s="28" t="s">
        <v>34</v>
      </c>
      <c r="W18" s="28"/>
      <c r="X18" s="28"/>
      <c r="Y18" s="28"/>
    </row>
    <row r="19" spans="1:25" x14ac:dyDescent="0.25">
      <c r="A19" s="28" t="s">
        <v>28</v>
      </c>
      <c r="B19" s="28"/>
      <c r="C19" s="28"/>
      <c r="D19" s="28"/>
      <c r="H19" s="28" t="s">
        <v>28</v>
      </c>
      <c r="I19" s="28"/>
      <c r="J19" s="28"/>
      <c r="K19" s="28"/>
      <c r="O19" s="28" t="s">
        <v>28</v>
      </c>
      <c r="P19" s="28"/>
      <c r="Q19" s="28"/>
      <c r="R19" s="28"/>
      <c r="V19" s="28" t="s">
        <v>28</v>
      </c>
      <c r="W19" s="28"/>
      <c r="X19" s="28"/>
      <c r="Y19" s="28"/>
    </row>
    <row r="20" spans="1:25" x14ac:dyDescent="0.25">
      <c r="A20" s="28" t="s">
        <v>29</v>
      </c>
      <c r="B20" s="28"/>
      <c r="C20" s="28"/>
      <c r="D20" s="28"/>
      <c r="H20" s="28" t="s">
        <v>29</v>
      </c>
      <c r="I20" s="28"/>
      <c r="J20" s="28"/>
      <c r="K20" s="28"/>
      <c r="O20" s="28" t="s">
        <v>29</v>
      </c>
      <c r="P20" s="28"/>
      <c r="Q20" s="28"/>
      <c r="R20" s="28"/>
      <c r="V20" s="28" t="s">
        <v>29</v>
      </c>
      <c r="W20" s="28"/>
      <c r="X20" s="28"/>
      <c r="Y20" s="28"/>
    </row>
    <row r="21" spans="1:25" x14ac:dyDescent="0.25">
      <c r="A21" s="28" t="s">
        <v>30</v>
      </c>
      <c r="B21" s="28"/>
      <c r="C21" s="28"/>
      <c r="D21" s="28"/>
      <c r="H21" s="28" t="s">
        <v>30</v>
      </c>
      <c r="I21" s="28"/>
      <c r="J21" s="28"/>
      <c r="K21" s="28"/>
      <c r="O21" s="28" t="s">
        <v>30</v>
      </c>
      <c r="P21" s="28"/>
      <c r="Q21" s="28"/>
      <c r="R21" s="28"/>
      <c r="V21" s="28" t="s">
        <v>30</v>
      </c>
      <c r="W21" s="28"/>
      <c r="X21" s="28"/>
      <c r="Y21" s="28"/>
    </row>
    <row r="22" spans="1:25" ht="17.25" x14ac:dyDescent="0.25">
      <c r="A22" s="28" t="s">
        <v>36</v>
      </c>
      <c r="B22" s="28"/>
      <c r="C22" s="28"/>
      <c r="D22" s="28"/>
      <c r="H22" s="28" t="s">
        <v>36</v>
      </c>
      <c r="I22" s="28"/>
      <c r="J22" s="28"/>
      <c r="K22" s="28"/>
      <c r="O22" s="28" t="s">
        <v>36</v>
      </c>
      <c r="P22" s="28"/>
      <c r="Q22" s="28"/>
      <c r="R22" s="28"/>
      <c r="V22" s="28" t="s">
        <v>36</v>
      </c>
      <c r="W22" s="28"/>
      <c r="X22" s="28"/>
      <c r="Y22" s="28"/>
    </row>
    <row r="38" spans="1:25" x14ac:dyDescent="0.25">
      <c r="A38" s="28" t="s">
        <v>32</v>
      </c>
      <c r="B38" s="28"/>
      <c r="C38" s="28"/>
      <c r="D38" s="28"/>
      <c r="H38" s="28" t="s">
        <v>32</v>
      </c>
      <c r="I38" s="28"/>
      <c r="J38" s="28"/>
      <c r="K38" s="28"/>
      <c r="O38" s="28" t="s">
        <v>32</v>
      </c>
      <c r="P38" s="28"/>
      <c r="Q38" s="28"/>
      <c r="R38" s="28"/>
      <c r="V38" s="28" t="s">
        <v>32</v>
      </c>
      <c r="W38" s="28"/>
      <c r="X38" s="28"/>
      <c r="Y38" s="28"/>
    </row>
    <row r="39" spans="1:25" x14ac:dyDescent="0.25">
      <c r="A39" s="28" t="s">
        <v>33</v>
      </c>
      <c r="B39" s="28"/>
      <c r="C39" s="28"/>
      <c r="D39" s="28"/>
      <c r="H39" s="28" t="s">
        <v>33</v>
      </c>
      <c r="I39" s="28"/>
      <c r="J39" s="28"/>
      <c r="K39" s="28"/>
      <c r="O39" s="28" t="s">
        <v>33</v>
      </c>
      <c r="P39" s="28"/>
      <c r="Q39" s="28"/>
      <c r="R39" s="28"/>
      <c r="V39" s="28" t="s">
        <v>33</v>
      </c>
      <c r="W39" s="28"/>
      <c r="X39" s="28"/>
      <c r="Y39" s="28"/>
    </row>
    <row r="40" spans="1:25" x14ac:dyDescent="0.25">
      <c r="A40" s="28" t="s">
        <v>35</v>
      </c>
      <c r="B40" s="28"/>
      <c r="C40" s="28"/>
      <c r="D40" s="28"/>
      <c r="H40" s="28" t="s">
        <v>35</v>
      </c>
      <c r="I40" s="28"/>
      <c r="J40" s="28"/>
      <c r="K40" s="28"/>
      <c r="O40" s="28" t="s">
        <v>35</v>
      </c>
      <c r="P40" s="28"/>
      <c r="Q40" s="28"/>
      <c r="R40" s="28"/>
      <c r="V40" s="28" t="s">
        <v>35</v>
      </c>
      <c r="W40" s="28"/>
      <c r="X40" s="28"/>
      <c r="Y40" s="28"/>
    </row>
    <row r="41" spans="1:25" x14ac:dyDescent="0.25">
      <c r="A41" s="28" t="s">
        <v>34</v>
      </c>
      <c r="B41" s="28"/>
      <c r="C41" s="28"/>
      <c r="D41" s="28"/>
      <c r="H41" s="28" t="s">
        <v>34</v>
      </c>
      <c r="I41" s="28"/>
      <c r="J41" s="28"/>
      <c r="K41" s="28"/>
      <c r="O41" s="28" t="s">
        <v>34</v>
      </c>
      <c r="P41" s="28"/>
      <c r="Q41" s="28"/>
      <c r="R41" s="28"/>
      <c r="V41" s="28" t="s">
        <v>34</v>
      </c>
      <c r="W41" s="28"/>
      <c r="X41" s="28"/>
      <c r="Y41" s="28"/>
    </row>
    <row r="42" spans="1:25" x14ac:dyDescent="0.25">
      <c r="A42" s="28" t="s">
        <v>28</v>
      </c>
      <c r="B42" s="28"/>
      <c r="C42" s="28"/>
      <c r="D42" s="28"/>
      <c r="H42" s="28" t="s">
        <v>28</v>
      </c>
      <c r="I42" s="28"/>
      <c r="J42" s="28"/>
      <c r="K42" s="28"/>
      <c r="O42" s="28" t="s">
        <v>28</v>
      </c>
      <c r="P42" s="28"/>
      <c r="Q42" s="28"/>
      <c r="R42" s="28"/>
      <c r="V42" s="28" t="s">
        <v>28</v>
      </c>
      <c r="W42" s="28"/>
      <c r="X42" s="28"/>
      <c r="Y42" s="28"/>
    </row>
    <row r="43" spans="1:25" x14ac:dyDescent="0.25">
      <c r="A43" s="28" t="s">
        <v>29</v>
      </c>
      <c r="B43" s="28"/>
      <c r="C43" s="28"/>
      <c r="D43" s="28"/>
      <c r="H43" s="28" t="s">
        <v>29</v>
      </c>
      <c r="I43" s="28"/>
      <c r="J43" s="28"/>
      <c r="K43" s="28"/>
      <c r="O43" s="28" t="s">
        <v>29</v>
      </c>
      <c r="P43" s="28"/>
      <c r="Q43" s="28"/>
      <c r="R43" s="28"/>
      <c r="V43" s="28" t="s">
        <v>29</v>
      </c>
      <c r="W43" s="28"/>
      <c r="X43" s="28"/>
      <c r="Y43" s="28"/>
    </row>
    <row r="44" spans="1:25" x14ac:dyDescent="0.25">
      <c r="A44" s="28" t="s">
        <v>30</v>
      </c>
      <c r="B44" s="28"/>
      <c r="C44" s="28"/>
      <c r="D44" s="28"/>
      <c r="H44" s="28" t="s">
        <v>30</v>
      </c>
      <c r="I44" s="28"/>
      <c r="J44" s="28"/>
      <c r="K44" s="28"/>
      <c r="O44" s="28" t="s">
        <v>30</v>
      </c>
      <c r="P44" s="28"/>
      <c r="Q44" s="28"/>
      <c r="R44" s="28"/>
      <c r="V44" s="28" t="s">
        <v>30</v>
      </c>
      <c r="W44" s="28"/>
      <c r="X44" s="28"/>
      <c r="Y44" s="28"/>
    </row>
    <row r="45" spans="1:25" ht="17.25" x14ac:dyDescent="0.25">
      <c r="A45" s="28" t="s">
        <v>36</v>
      </c>
      <c r="B45" s="28"/>
      <c r="C45" s="28"/>
      <c r="D45" s="28"/>
      <c r="H45" s="28" t="s">
        <v>36</v>
      </c>
      <c r="I45" s="28"/>
      <c r="J45" s="28"/>
      <c r="K45" s="28"/>
      <c r="O45" s="28" t="s">
        <v>36</v>
      </c>
      <c r="P45" s="28"/>
      <c r="Q45" s="28"/>
      <c r="R45" s="28"/>
      <c r="V45" s="28" t="s">
        <v>36</v>
      </c>
      <c r="W45" s="28"/>
      <c r="X45" s="28"/>
      <c r="Y45" s="28"/>
    </row>
  </sheetData>
  <mergeCells count="64">
    <mergeCell ref="A22:D22"/>
    <mergeCell ref="A21:D21"/>
    <mergeCell ref="A20:D20"/>
    <mergeCell ref="A19:D19"/>
    <mergeCell ref="A18:D18"/>
    <mergeCell ref="A17:D17"/>
    <mergeCell ref="A16:D16"/>
    <mergeCell ref="A15:D15"/>
    <mergeCell ref="H15:K15"/>
    <mergeCell ref="H16:K16"/>
    <mergeCell ref="H17:K17"/>
    <mergeCell ref="H18:K18"/>
    <mergeCell ref="H19:K19"/>
    <mergeCell ref="H20:K20"/>
    <mergeCell ref="H21:K21"/>
    <mergeCell ref="H22:K22"/>
    <mergeCell ref="O15:R15"/>
    <mergeCell ref="O16:R16"/>
    <mergeCell ref="O17:R17"/>
    <mergeCell ref="O18:R18"/>
    <mergeCell ref="O19:R19"/>
    <mergeCell ref="O20:R20"/>
    <mergeCell ref="O21:R21"/>
    <mergeCell ref="O22:R22"/>
    <mergeCell ref="V15:Y15"/>
    <mergeCell ref="V16:Y16"/>
    <mergeCell ref="V17:Y17"/>
    <mergeCell ref="V18:Y18"/>
    <mergeCell ref="V19:Y19"/>
    <mergeCell ref="V20:Y20"/>
    <mergeCell ref="V21:Y21"/>
    <mergeCell ref="V22:Y22"/>
    <mergeCell ref="A44:D44"/>
    <mergeCell ref="A45:D45"/>
    <mergeCell ref="H38:K38"/>
    <mergeCell ref="H39:K39"/>
    <mergeCell ref="H40:K40"/>
    <mergeCell ref="H41:K41"/>
    <mergeCell ref="H42:K42"/>
    <mergeCell ref="H43:K43"/>
    <mergeCell ref="H44:K44"/>
    <mergeCell ref="H45:K45"/>
    <mergeCell ref="A38:D38"/>
    <mergeCell ref="A39:D39"/>
    <mergeCell ref="A40:D40"/>
    <mergeCell ref="A41:D41"/>
    <mergeCell ref="A42:D42"/>
    <mergeCell ref="A43:D43"/>
    <mergeCell ref="O44:R44"/>
    <mergeCell ref="O45:R45"/>
    <mergeCell ref="V38:Y38"/>
    <mergeCell ref="V39:Y39"/>
    <mergeCell ref="V40:Y40"/>
    <mergeCell ref="V41:Y41"/>
    <mergeCell ref="V42:Y42"/>
    <mergeCell ref="V43:Y43"/>
    <mergeCell ref="V44:Y44"/>
    <mergeCell ref="V45:Y45"/>
    <mergeCell ref="O38:R38"/>
    <mergeCell ref="O39:R39"/>
    <mergeCell ref="O40:R40"/>
    <mergeCell ref="O41:R41"/>
    <mergeCell ref="O42:R42"/>
    <mergeCell ref="O43:R4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E23" sqref="E23"/>
    </sheetView>
  </sheetViews>
  <sheetFormatPr defaultRowHeight="15" x14ac:dyDescent="0.25"/>
  <cols>
    <col min="1" max="1" width="9.85546875" bestFit="1" customWidth="1"/>
    <col min="3" max="3" width="9.85546875" bestFit="1" customWidth="1"/>
    <col min="4" max="4" width="11.42578125" bestFit="1" customWidth="1"/>
    <col min="5" max="5" width="20.7109375" bestFit="1" customWidth="1"/>
    <col min="6" max="6" width="23.28515625" bestFit="1" customWidth="1"/>
    <col min="7" max="7" width="9.7109375" customWidth="1"/>
    <col min="8" max="8" width="9.85546875" customWidth="1"/>
  </cols>
  <sheetData>
    <row r="1" spans="1:6" x14ac:dyDescent="0.25">
      <c r="A1" s="20" t="s">
        <v>40</v>
      </c>
      <c r="B1" s="20">
        <f>Hesaplar!B25</f>
        <v>16.61572858528363</v>
      </c>
    </row>
    <row r="2" spans="1:6" x14ac:dyDescent="0.25">
      <c r="A2" s="20" t="s">
        <v>46</v>
      </c>
      <c r="B2" s="1">
        <f>Hesaplar!B13</f>
        <v>20</v>
      </c>
    </row>
    <row r="4" spans="1:6" x14ac:dyDescent="0.25">
      <c r="A4" s="21" t="s">
        <v>42</v>
      </c>
      <c r="B4" s="21" t="s">
        <v>41</v>
      </c>
      <c r="C4" s="21" t="s">
        <v>43</v>
      </c>
      <c r="D4" s="22" t="s">
        <v>47</v>
      </c>
      <c r="E4" s="22" t="s">
        <v>45</v>
      </c>
      <c r="F4" s="22" t="s">
        <v>44</v>
      </c>
    </row>
    <row r="5" spans="1:6" x14ac:dyDescent="0.25">
      <c r="A5" s="23">
        <v>1</v>
      </c>
      <c r="B5" s="23">
        <f>'t-d Veri'!C1</f>
        <v>5</v>
      </c>
      <c r="C5" s="23">
        <f>'t-d Veri'!C31</f>
        <v>0.05</v>
      </c>
      <c r="D5" s="23">
        <f>C5</f>
        <v>0.05</v>
      </c>
      <c r="E5" s="1">
        <f>$B$2-D5</f>
        <v>19.95</v>
      </c>
      <c r="F5" s="24">
        <f>(E5-$B$1)/$B$1</f>
        <v>0.20066958831221501</v>
      </c>
    </row>
    <row r="6" spans="1:6" x14ac:dyDescent="0.25">
      <c r="A6" s="23">
        <v>2</v>
      </c>
      <c r="B6" s="23">
        <f>'t-d Veri'!F1</f>
        <v>10</v>
      </c>
      <c r="C6" s="23">
        <f>'t-d Veri'!F31</f>
        <v>0.03</v>
      </c>
      <c r="D6" s="23">
        <f>D5+C6</f>
        <v>0.08</v>
      </c>
      <c r="E6" s="1">
        <f t="shared" ref="E6:E12" si="0">$B$2-D6</f>
        <v>19.920000000000002</v>
      </c>
      <c r="F6" s="24">
        <f t="shared" ref="F6:F12" si="1">(E6-$B$1)/$B$1</f>
        <v>0.19886407013430207</v>
      </c>
    </row>
    <row r="7" spans="1:6" x14ac:dyDescent="0.25">
      <c r="A7" s="23">
        <v>3</v>
      </c>
      <c r="B7" s="23">
        <f>'t-d Veri'!I1</f>
        <v>20</v>
      </c>
      <c r="C7" s="23">
        <f>'t-d Veri'!I31</f>
        <v>0.12000000000000001</v>
      </c>
      <c r="D7" s="23">
        <f t="shared" ref="D7:D12" si="2">D6+C7</f>
        <v>0.2</v>
      </c>
      <c r="E7" s="1">
        <f t="shared" si="0"/>
        <v>19.8</v>
      </c>
      <c r="F7" s="24">
        <f t="shared" si="1"/>
        <v>0.19164199742264959</v>
      </c>
    </row>
    <row r="8" spans="1:6" x14ac:dyDescent="0.25">
      <c r="A8" s="23">
        <v>4</v>
      </c>
      <c r="B8" s="23">
        <f>'t-d Veri'!L1</f>
        <v>40</v>
      </c>
      <c r="C8" s="23">
        <f>'t-d Veri'!L31</f>
        <v>0.38999999999999996</v>
      </c>
      <c r="D8" s="23">
        <f t="shared" si="2"/>
        <v>0.59</v>
      </c>
      <c r="E8" s="1">
        <f t="shared" si="0"/>
        <v>19.41</v>
      </c>
      <c r="F8" s="24">
        <f t="shared" si="1"/>
        <v>0.16817026110977917</v>
      </c>
    </row>
    <row r="9" spans="1:6" x14ac:dyDescent="0.25">
      <c r="A9" s="23">
        <v>5</v>
      </c>
      <c r="B9" s="23">
        <f>'t-d Veri'!O1</f>
        <v>80</v>
      </c>
      <c r="C9" s="23">
        <f>'t-d Veri'!O31</f>
        <v>0.41000000000000003</v>
      </c>
      <c r="D9" s="23">
        <f t="shared" si="2"/>
        <v>1</v>
      </c>
      <c r="E9" s="1">
        <f t="shared" si="0"/>
        <v>19</v>
      </c>
      <c r="F9" s="24">
        <f t="shared" si="1"/>
        <v>0.1434948460116334</v>
      </c>
    </row>
    <row r="10" spans="1:6" x14ac:dyDescent="0.25">
      <c r="A10" s="23">
        <v>6</v>
      </c>
      <c r="B10" s="23">
        <f>'t-d Veri'!R1</f>
        <v>160</v>
      </c>
      <c r="C10" s="23">
        <f>'t-d Veri'!R31</f>
        <v>0.47</v>
      </c>
      <c r="D10" s="23">
        <f t="shared" si="2"/>
        <v>1.47</v>
      </c>
      <c r="E10" s="1">
        <f t="shared" si="0"/>
        <v>18.53</v>
      </c>
      <c r="F10" s="24">
        <f t="shared" si="1"/>
        <v>0.11520839455766148</v>
      </c>
    </row>
    <row r="11" spans="1:6" x14ac:dyDescent="0.25">
      <c r="A11" s="23">
        <v>7</v>
      </c>
      <c r="B11" s="23">
        <f>'t-d Veri'!U1</f>
        <v>320</v>
      </c>
      <c r="C11" s="23">
        <f>'t-d Veri'!U31</f>
        <v>0.48</v>
      </c>
      <c r="D11" s="23">
        <f t="shared" si="2"/>
        <v>1.95</v>
      </c>
      <c r="E11" s="1">
        <f t="shared" si="0"/>
        <v>18.05</v>
      </c>
      <c r="F11" s="24">
        <f t="shared" si="1"/>
        <v>8.6320103711051768E-2</v>
      </c>
    </row>
    <row r="12" spans="1:6" x14ac:dyDescent="0.25">
      <c r="A12" s="23">
        <v>8</v>
      </c>
      <c r="B12" s="23">
        <f>'t-d Veri'!X1</f>
        <v>640</v>
      </c>
      <c r="C12" s="23">
        <f>'t-d Veri'!X31</f>
        <v>0.46000000000000019</v>
      </c>
      <c r="D12" s="23">
        <f t="shared" si="2"/>
        <v>2.41</v>
      </c>
      <c r="E12" s="1">
        <f t="shared" si="0"/>
        <v>17.59</v>
      </c>
      <c r="F12" s="24">
        <f t="shared" si="1"/>
        <v>5.8635491649717437E-2</v>
      </c>
    </row>
    <row r="16" spans="1:6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s="19" t="s">
        <v>52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2</vt:i4>
      </vt:variant>
    </vt:vector>
  </HeadingPairs>
  <TitlesOfParts>
    <vt:vector size="8" baseType="lpstr">
      <vt:lpstr>BosForm</vt:lpstr>
      <vt:lpstr>Hesaplar</vt:lpstr>
      <vt:lpstr>t-d Veri</vt:lpstr>
      <vt:lpstr>(t)^0.5-d-Grafik</vt:lpstr>
      <vt:lpstr>Log10(t)-d-Grafik</vt:lpstr>
      <vt:lpstr>e-Yük Veri ve Grafik</vt:lpstr>
      <vt:lpstr>BosForm!Yazdırma_Alanı</vt:lpstr>
      <vt:lpstr>Hesaplar!Yazdırma_Alanı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2022-09-01T01:40:21Z</dcterms:modified>
</cp:coreProperties>
</file>