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BosForm" sheetId="20" r:id="rId1"/>
    <sheet name="Hesaplar" sheetId="4" r:id="rId2"/>
    <sheet name="YatayYerdeğiştirme-KesmeKuvveti" sheetId="18" r:id="rId3"/>
    <sheet name="ZeminMukavemetDogrusu" sheetId="19" r:id="rId4"/>
  </sheets>
  <definedNames>
    <definedName name="_xlnm.Print_Area" localSheetId="0">BosForm!$A$1:$B$14</definedName>
    <definedName name="_xlnm.Print_Area" localSheetId="1">Hesaplar!$A$1:$B$14</definedName>
  </definedNames>
  <calcPr calcId="162913"/>
</workbook>
</file>

<file path=xl/calcChain.xml><?xml version="1.0" encoding="utf-8"?>
<calcChain xmlns="http://schemas.openxmlformats.org/spreadsheetml/2006/main">
  <c r="D3" i="19" l="1"/>
  <c r="D4" i="19"/>
  <c r="D2" i="19"/>
  <c r="E3" i="19"/>
  <c r="E4" i="19"/>
  <c r="E2" i="19"/>
  <c r="C22" i="4"/>
  <c r="D22" i="4"/>
  <c r="C21" i="4"/>
  <c r="D21" i="4"/>
  <c r="B21" i="4"/>
  <c r="B22" i="4" s="1"/>
  <c r="K20" i="19"/>
  <c r="H34" i="18"/>
  <c r="B4" i="19" s="1"/>
  <c r="E2" i="18"/>
  <c r="A3" i="19" s="1"/>
  <c r="C20" i="4"/>
  <c r="E34" i="18" s="1"/>
  <c r="B3" i="19" s="1"/>
  <c r="D20" i="4"/>
  <c r="H2" i="18" s="1"/>
  <c r="A4" i="19" s="1"/>
  <c r="B20" i="4"/>
  <c r="B2" i="18" s="1"/>
  <c r="A2" i="19" s="1"/>
  <c r="H1" i="18"/>
  <c r="E1" i="18"/>
  <c r="B1" i="18"/>
  <c r="B34" i="18" l="1"/>
  <c r="B2" i="19" s="1"/>
</calcChain>
</file>

<file path=xl/sharedStrings.xml><?xml version="1.0" encoding="utf-8"?>
<sst xmlns="http://schemas.openxmlformats.org/spreadsheetml/2006/main" count="90" uniqueCount="49">
  <si>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</si>
  <si>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</si>
  <si>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</si>
  <si>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</si>
  <si>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</si>
  <si>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</si>
  <si>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</si>
  <si>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</si>
  <si>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</si>
  <si>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Not: Kırmızı ile yazılan değerler hesaplanan değerlerdir.</t>
  </si>
  <si>
    <t>DİREK KESME TESTİ</t>
  </si>
  <si>
    <t>TEST SIRASINDA YAPILAN ÖLÇMELER</t>
  </si>
  <si>
    <t>TESTTEN SONRA YAPILAN HESAPLAR</t>
  </si>
  <si>
    <t>Test numunesinin kesme kuvveti doğrulyusundaki genişliği (L, m) =</t>
  </si>
  <si>
    <t>Test numunesinin diğer genişliği (B, m) =</t>
  </si>
  <si>
    <t>Test numunesinin yüksekliği (H, m) =</t>
  </si>
  <si>
    <t>Test numunesinin kütlesi (Numune kuruysa Ms, suya doygunsa M, gram) =</t>
  </si>
  <si>
    <t>Test numunesi suya doygunsa su muhtevası (w, Birimsiz) =</t>
  </si>
  <si>
    <r>
      <t>Düşey yük (N = 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</t>
    </r>
    <r>
      <rPr>
        <b/>
        <i/>
        <sz val="11"/>
        <color theme="1"/>
        <rFont val="Calibri"/>
        <family val="2"/>
        <charset val="162"/>
        <scheme val="minor"/>
      </rPr>
      <t>, kN) =</t>
    </r>
  </si>
  <si>
    <t>Yatay yer değiştirme (X, m)</t>
  </si>
  <si>
    <t>Kesme kuvveti (F, kN)</t>
  </si>
  <si>
    <t>Deneme No =</t>
  </si>
  <si>
    <t>Deneme No = 1</t>
  </si>
  <si>
    <t>Deneme No = 2</t>
  </si>
  <si>
    <t>Kum.</t>
  </si>
  <si>
    <t>Yok</t>
  </si>
  <si>
    <t>C2</t>
  </si>
  <si>
    <t>Göksel Nurşencanoğlu</t>
  </si>
  <si>
    <t>Yok, test numunesi kuru</t>
  </si>
  <si>
    <t>Maks. yatay yer değiştirme (m) = 0.2*L =</t>
  </si>
  <si>
    <t>Deneme No = 3</t>
  </si>
  <si>
    <r>
      <t>Test numunesinin alanı (A, 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</si>
  <si>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rPr>
        <b/>
        <sz val="11"/>
        <color theme="1"/>
        <rFont val="Times New Roman"/>
        <family val="1"/>
        <charset val="162"/>
      </rPr>
      <t>σ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f1</t>
    </r>
    <r>
      <rPr>
        <b/>
        <i/>
        <sz val="11"/>
        <color theme="1"/>
        <rFont val="Calibri"/>
        <family val="2"/>
        <charset val="162"/>
        <scheme val="minor"/>
      </rPr>
      <t xml:space="preserve"> (kN) = 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/A =</t>
    </r>
  </si>
  <si>
    <r>
      <rPr>
        <b/>
        <sz val="11"/>
        <color theme="1"/>
        <rFont val="Times New Roman"/>
        <family val="1"/>
        <charset val="162"/>
      </rPr>
      <t>σ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f2</t>
    </r>
    <r>
      <rPr>
        <b/>
        <i/>
        <sz val="11"/>
        <color theme="1"/>
        <rFont val="Calibri"/>
        <family val="2"/>
        <charset val="162"/>
        <scheme val="minor"/>
      </rPr>
      <t xml:space="preserve"> (kN) = 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/A =</t>
    </r>
  </si>
  <si>
    <r>
      <rPr>
        <b/>
        <sz val="11"/>
        <color theme="1"/>
        <rFont val="Times New Roman"/>
        <family val="1"/>
        <charset val="162"/>
      </rPr>
      <t>σ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f3</t>
    </r>
    <r>
      <rPr>
        <b/>
        <i/>
        <sz val="11"/>
        <color theme="1"/>
        <rFont val="Calibri"/>
        <family val="2"/>
        <charset val="162"/>
        <scheme val="minor"/>
      </rPr>
      <t xml:space="preserve"> (kN) = 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/A =</t>
    </r>
  </si>
  <si>
    <r>
      <rPr>
        <b/>
        <sz val="11"/>
        <color theme="1"/>
        <rFont val="Times New Roman"/>
        <family val="1"/>
        <charset val="162"/>
      </rPr>
      <t>τ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f1</t>
    </r>
    <r>
      <rPr>
        <b/>
        <i/>
        <sz val="11"/>
        <color theme="1"/>
        <rFont val="Calibri"/>
        <family val="2"/>
        <charset val="162"/>
        <scheme val="minor"/>
      </rPr>
      <t xml:space="preserve"> (kN) = F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f1</t>
    </r>
    <r>
      <rPr>
        <b/>
        <i/>
        <sz val="11"/>
        <color theme="1"/>
        <rFont val="Calibri"/>
        <family val="2"/>
        <charset val="162"/>
        <scheme val="minor"/>
      </rPr>
      <t>/A =</t>
    </r>
  </si>
  <si>
    <r>
      <rPr>
        <b/>
        <sz val="11"/>
        <color theme="1"/>
        <rFont val="Times New Roman"/>
        <family val="1"/>
        <charset val="162"/>
      </rPr>
      <t>τ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f2</t>
    </r>
    <r>
      <rPr>
        <b/>
        <i/>
        <sz val="11"/>
        <color theme="1"/>
        <rFont val="Calibri"/>
        <family val="2"/>
        <charset val="162"/>
        <scheme val="minor"/>
      </rPr>
      <t xml:space="preserve"> (kN) = F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f2</t>
    </r>
    <r>
      <rPr>
        <b/>
        <i/>
        <sz val="11"/>
        <color theme="1"/>
        <rFont val="Calibri"/>
        <family val="2"/>
        <charset val="162"/>
        <scheme val="minor"/>
      </rPr>
      <t>/A =</t>
    </r>
  </si>
  <si>
    <r>
      <rPr>
        <b/>
        <sz val="11"/>
        <color theme="1"/>
        <rFont val="Times New Roman"/>
        <family val="1"/>
        <charset val="162"/>
      </rPr>
      <t>τ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f3</t>
    </r>
    <r>
      <rPr>
        <b/>
        <i/>
        <sz val="11"/>
        <color theme="1"/>
        <rFont val="Calibri"/>
        <family val="2"/>
        <charset val="162"/>
        <scheme val="minor"/>
      </rPr>
      <t xml:space="preserve"> (kN) = F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f3</t>
    </r>
    <r>
      <rPr>
        <b/>
        <i/>
        <sz val="11"/>
        <color theme="1"/>
        <rFont val="Calibri"/>
        <family val="2"/>
        <charset val="162"/>
        <scheme val="minor"/>
      </rPr>
      <t>/A =</t>
    </r>
  </si>
  <si>
    <r>
      <t>σ</t>
    </r>
    <r>
      <rPr>
        <b/>
        <i/>
        <vertAlign val="subscript"/>
        <sz val="11"/>
        <color theme="1"/>
        <rFont val="Times New Roman"/>
        <family val="1"/>
        <charset val="162"/>
      </rPr>
      <t>f</t>
    </r>
    <r>
      <rPr>
        <b/>
        <i/>
        <sz val="11"/>
        <color theme="1"/>
        <rFont val="Times New Roman"/>
        <family val="1"/>
        <charset val="162"/>
      </rPr>
      <t xml:space="preserve"> (kN/m</t>
    </r>
    <r>
      <rPr>
        <b/>
        <i/>
        <vertAlign val="superscript"/>
        <sz val="11"/>
        <color theme="1"/>
        <rFont val="Times New Roman"/>
        <family val="1"/>
        <charset val="162"/>
      </rPr>
      <t>2</t>
    </r>
    <r>
      <rPr>
        <b/>
        <i/>
        <sz val="11"/>
        <color theme="1"/>
        <rFont val="Times New Roman"/>
        <family val="1"/>
        <charset val="162"/>
      </rPr>
      <t>)</t>
    </r>
  </si>
  <si>
    <r>
      <t>τ</t>
    </r>
    <r>
      <rPr>
        <b/>
        <i/>
        <vertAlign val="subscript"/>
        <sz val="11"/>
        <color theme="1"/>
        <rFont val="Times New Roman"/>
        <family val="1"/>
        <charset val="162"/>
      </rPr>
      <t>f</t>
    </r>
    <r>
      <rPr>
        <b/>
        <i/>
        <sz val="11"/>
        <color theme="1"/>
        <rFont val="Times New Roman"/>
        <family val="1"/>
        <charset val="162"/>
      </rPr>
      <t xml:space="preserve"> (kN/m</t>
    </r>
    <r>
      <rPr>
        <b/>
        <i/>
        <vertAlign val="superscript"/>
        <sz val="11"/>
        <color theme="1"/>
        <rFont val="Times New Roman"/>
        <family val="1"/>
        <charset val="162"/>
      </rPr>
      <t>2</t>
    </r>
    <r>
      <rPr>
        <b/>
        <i/>
        <sz val="11"/>
        <color theme="1"/>
        <rFont val="Times New Roman"/>
        <family val="1"/>
        <charset val="162"/>
      </rPr>
      <t>)</t>
    </r>
  </si>
  <si>
    <t>Regresyon doğrusu ve denklem (9.2)'nin karşılaştırılmasından:</t>
  </si>
  <si>
    <r>
      <t>Test numunesinin hacmi (V, 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</si>
  <si>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Test numunesinin yoğunluğu (</t>
    </r>
    <r>
      <rPr>
        <b/>
        <sz val="11"/>
        <color theme="1"/>
        <rFont val="Calibri"/>
        <family val="2"/>
        <charset val="162"/>
      </rPr>
      <t>ρs veya ρ</t>
    </r>
    <r>
      <rPr>
        <b/>
        <i/>
        <sz val="11"/>
        <color theme="1"/>
        <rFont val="Calibri"/>
        <family val="2"/>
        <charset val="162"/>
        <scheme val="minor"/>
      </rPr>
      <t>, gram/cm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</si>
  <si>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c</t>
    </r>
    <r>
      <rPr>
        <i/>
        <sz val="11"/>
        <color theme="1"/>
        <rFont val="Arial Tur"/>
        <charset val="162"/>
      </rPr>
      <t>'</t>
    </r>
    <r>
      <rPr>
        <i/>
        <sz val="11"/>
        <color theme="1"/>
        <rFont val="Calibri"/>
        <family val="2"/>
      </rPr>
      <t xml:space="preserve"> =</t>
    </r>
  </si>
  <si>
    <r>
      <rPr>
        <i/>
        <sz val="11"/>
        <color theme="1"/>
        <rFont val="Arial Tur"/>
        <charset val="162"/>
      </rPr>
      <t>tan(ϕ')</t>
    </r>
    <r>
      <rPr>
        <i/>
        <sz val="11"/>
        <color theme="1"/>
        <rFont val="Calibri"/>
        <family val="2"/>
      </rPr>
      <t xml:space="preserve"> =</t>
    </r>
  </si>
  <si>
    <r>
      <rPr>
        <i/>
        <sz val="11"/>
        <color theme="1"/>
        <rFont val="Arial Tur"/>
        <charset val="162"/>
      </rPr>
      <t>ϕ'</t>
    </r>
    <r>
      <rPr>
        <i/>
        <sz val="11"/>
        <color theme="1"/>
        <rFont val="Calibri"/>
        <family val="2"/>
      </rPr>
      <t xml:space="preserve"> (Derece)=</t>
    </r>
  </si>
  <si>
    <r>
      <t>τ</t>
    </r>
    <r>
      <rPr>
        <b/>
        <sz val="11"/>
        <color theme="1"/>
        <rFont val="Arial Tur"/>
        <charset val="162"/>
      </rPr>
      <t>'</t>
    </r>
    <r>
      <rPr>
        <b/>
        <i/>
        <vertAlign val="subscript"/>
        <sz val="11"/>
        <color theme="1"/>
        <rFont val="Times New Roman"/>
        <family val="1"/>
        <charset val="162"/>
      </rPr>
      <t>f</t>
    </r>
    <r>
      <rPr>
        <b/>
        <i/>
        <sz val="11"/>
        <color theme="1"/>
        <rFont val="Times New Roman"/>
        <family val="1"/>
        <charset val="162"/>
      </rPr>
      <t xml:space="preserve"> (kN/m</t>
    </r>
    <r>
      <rPr>
        <b/>
        <i/>
        <vertAlign val="superscript"/>
        <sz val="11"/>
        <color theme="1"/>
        <rFont val="Times New Roman"/>
        <family val="1"/>
        <charset val="162"/>
      </rPr>
      <t>2</t>
    </r>
    <r>
      <rPr>
        <b/>
        <i/>
        <sz val="11"/>
        <color theme="1"/>
        <rFont val="Times New Roman"/>
        <family val="1"/>
        <charset val="162"/>
      </rPr>
      <t>)</t>
    </r>
  </si>
  <si>
    <r>
      <t>σ</t>
    </r>
    <r>
      <rPr>
        <b/>
        <sz val="11"/>
        <color theme="1"/>
        <rFont val="Arial Tur"/>
        <charset val="162"/>
      </rPr>
      <t>'</t>
    </r>
    <r>
      <rPr>
        <b/>
        <i/>
        <vertAlign val="subscript"/>
        <sz val="11"/>
        <color theme="1"/>
        <rFont val="Times New Roman"/>
        <family val="1"/>
        <charset val="162"/>
      </rPr>
      <t>f</t>
    </r>
    <r>
      <rPr>
        <b/>
        <i/>
        <sz val="11"/>
        <color theme="1"/>
        <rFont val="Times New Roman"/>
        <family val="1"/>
        <charset val="162"/>
      </rPr>
      <t xml:space="preserve"> (kN/m</t>
    </r>
    <r>
      <rPr>
        <b/>
        <i/>
        <vertAlign val="superscript"/>
        <sz val="11"/>
        <color theme="1"/>
        <rFont val="Times New Roman"/>
        <family val="1"/>
        <charset val="162"/>
      </rPr>
      <t>2</t>
    </r>
    <r>
      <rPr>
        <b/>
        <i/>
        <sz val="11"/>
        <color theme="1"/>
        <rFont val="Times New Roman"/>
        <family val="1"/>
        <charset val="162"/>
      </rPr>
      <t>)</t>
    </r>
  </si>
  <si>
    <r>
      <t>u (kN/m</t>
    </r>
    <r>
      <rPr>
        <b/>
        <i/>
        <vertAlign val="superscript"/>
        <sz val="11"/>
        <color theme="1"/>
        <rFont val="Times New Roman"/>
        <family val="1"/>
        <charset val="162"/>
      </rPr>
      <t>2</t>
    </r>
    <r>
      <rPr>
        <b/>
        <i/>
        <sz val="11"/>
        <color theme="1"/>
        <rFont val="Times New Roman"/>
        <family val="1"/>
        <charset val="16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</si>
</sst>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8" formatCode="0.000000"/>
  </numFmts>
  <fonts count="1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i/>
      <sz val="11"/>
      <color theme="1"/>
      <name val="Times New Roman"/>
      <family val="1"/>
      <charset val="162"/>
    </font>
    <font>
      <b/>
      <i/>
      <vertAlign val="subscript"/>
      <sz val="11"/>
      <color theme="1"/>
      <name val="Times New Roman"/>
      <family val="1"/>
      <charset val="162"/>
    </font>
    <font>
      <b/>
      <i/>
      <vertAlign val="superscript"/>
      <sz val="11"/>
      <color theme="1"/>
      <name val="Times New Roman"/>
      <family val="1"/>
      <charset val="162"/>
    </font>
    <font>
      <i/>
      <sz val="11"/>
      <color theme="1"/>
      <name val="Calibri"/>
      <family val="2"/>
      <scheme val="minor"/>
    </font>
    <font>
      <i/>
      <sz val="11"/>
      <color theme="1"/>
      <name val="Arial Tur"/>
      <charset val="16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5" fontId="0" fillId="0" borderId="1" xfId="0" applyNumberFormat="1" applyBorder="1" applyAlignment="1">
      <alignment horizontal="left" vertical="center" wrapText="1"/>
    </xf>
    <xf numFmtId="20" fontId="0" fillId="0" borderId="1" xfId="0" applyNumberForma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2" fillId="0" borderId="1" xfId="0" applyFont="1" applyBorder="1"/>
    <xf numFmtId="168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7343707671058887E-2"/>
                  <c:y val="0.395746590548037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tr-TR"/>
                </a:p>
              </c:txPr>
            </c:trendlineLbl>
          </c:trendline>
          <c:xVal>
            <c:numRef>
              <c:f>ZeminMukavemetDogrusu!$D$2:$D$4</c:f>
              <c:numCache>
                <c:formatCode>0.00</c:formatCode>
                <c:ptCount val="3"/>
                <c:pt idx="0">
                  <c:v>41.666666666666671</c:v>
                </c:pt>
                <c:pt idx="1">
                  <c:v>62.5</c:v>
                </c:pt>
                <c:pt idx="2">
                  <c:v>83.333333333333343</c:v>
                </c:pt>
              </c:numCache>
            </c:numRef>
          </c:xVal>
          <c:yVal>
            <c:numRef>
              <c:f>ZeminMukavemetDogrusu!$E$2:$E$4</c:f>
              <c:numCache>
                <c:formatCode>0.00</c:formatCode>
                <c:ptCount val="3"/>
                <c:pt idx="0">
                  <c:v>255.625</c:v>
                </c:pt>
                <c:pt idx="1">
                  <c:v>466</c:v>
                </c:pt>
                <c:pt idx="2">
                  <c:v>595.83333333333348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F4-4E1F-B2E9-20C01767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485872"/>
        <c:axId val="1725481296"/>
      </c:scatterChart>
      <c:valAx>
        <c:axId val="1725485872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 i="1"/>
                  <a:t>σ'</a:t>
                </a:r>
                <a:r>
                  <a:rPr lang="tr-TR" i="1" baseline="-25000"/>
                  <a:t>f</a:t>
                </a:r>
                <a:r>
                  <a:rPr lang="tr-TR" i="1"/>
                  <a:t> </a:t>
                </a:r>
                <a:r>
                  <a:rPr lang="tr-TR"/>
                  <a:t>(kN/m</a:t>
                </a:r>
                <a:r>
                  <a:rPr lang="tr-TR" baseline="30000"/>
                  <a:t>2</a:t>
                </a:r>
                <a:r>
                  <a:rPr lang="tr-T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725481296"/>
        <c:crosses val="autoZero"/>
        <c:crossBetween val="midCat"/>
      </c:valAx>
      <c:valAx>
        <c:axId val="172548129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 i="1"/>
                  <a:t>τ'</a:t>
                </a:r>
                <a:r>
                  <a:rPr lang="tr-TR" i="1" baseline="-25000"/>
                  <a:t>f </a:t>
                </a:r>
                <a:r>
                  <a:rPr lang="tr-TR"/>
                  <a:t> (kN/m</a:t>
                </a:r>
                <a:r>
                  <a:rPr lang="tr-TR" baseline="30000"/>
                  <a:t>2</a:t>
                </a:r>
                <a:r>
                  <a:rPr lang="tr-T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72548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4761</xdr:rowOff>
    </xdr:from>
    <xdr:to>
      <xdr:col>8</xdr:col>
      <xdr:colOff>419100</xdr:colOff>
      <xdr:row>23</xdr:row>
      <xdr:rowOff>9524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561975</xdr:colOff>
          <xdr:row>13</xdr:row>
          <xdr:rowOff>9526</xdr:rowOff>
        </xdr:from>
        <xdr:to>
          <xdr:col>13</xdr:col>
          <xdr:colOff>47625</xdr:colOff>
          <xdr:row>16</xdr:row>
          <xdr:rowOff>29352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Normal="100" workbookViewId="0">
      <selection activeCell="F25" sqref="F25"/>
    </sheetView>
  </sheetViews>
  <sheetFormatPr defaultRowHeight="15" x14ac:dyDescent="0.25"/>
  <cols>
    <col min="1" max="1" width="69.140625" customWidth="1"/>
    <col min="2" max="4" width="23.140625" bestFit="1" customWidth="1"/>
    <col min="5" max="5" width="5.85546875" customWidth="1"/>
    <col min="6" max="6" width="16.140625" customWidth="1"/>
    <col min="7" max="7" width="14.42578125" customWidth="1"/>
    <col min="9" max="9" width="17" customWidth="1"/>
    <col min="10" max="10" width="14.5703125" customWidth="1"/>
    <col min="12" max="12" width="16.7109375" customWidth="1"/>
    <col min="13" max="13" width="14.5703125" customWidth="1"/>
  </cols>
  <sheetData>
    <row r="1" spans="1:13" ht="21" x14ac:dyDescent="0.35">
      <c r="A1" s="10" t="s">
        <v>10</v>
      </c>
      <c r="B1" s="10"/>
      <c r="C1" s="10"/>
      <c r="D1" s="10"/>
      <c r="F1" s="15" t="s">
        <v>22</v>
      </c>
      <c r="G1" s="15"/>
      <c r="I1" s="15" t="s">
        <v>23</v>
      </c>
      <c r="J1" s="15"/>
      <c r="L1" s="15" t="s">
        <v>30</v>
      </c>
      <c r="M1" s="15"/>
    </row>
    <row r="2" spans="1:13" ht="45" x14ac:dyDescent="0.25">
      <c r="A2" s="2" t="s">
        <v>1</v>
      </c>
      <c r="B2" s="13"/>
      <c r="C2" s="13"/>
      <c r="D2" s="13"/>
      <c r="F2" s="30" t="s">
        <v>19</v>
      </c>
      <c r="G2" s="30" t="s">
        <v>20</v>
      </c>
      <c r="I2" s="30" t="s">
        <v>19</v>
      </c>
      <c r="J2" s="30" t="s">
        <v>20</v>
      </c>
      <c r="L2" s="30" t="s">
        <v>19</v>
      </c>
      <c r="M2" s="30" t="s">
        <v>20</v>
      </c>
    </row>
    <row r="3" spans="1:13" x14ac:dyDescent="0.25">
      <c r="A3" s="2" t="s">
        <v>0</v>
      </c>
      <c r="B3" s="13"/>
      <c r="C3" s="13"/>
      <c r="D3" s="13"/>
      <c r="F3" s="3"/>
      <c r="G3" s="3"/>
      <c r="I3" s="3"/>
      <c r="J3" s="3"/>
      <c r="L3" s="3"/>
      <c r="M3" s="3"/>
    </row>
    <row r="4" spans="1:13" x14ac:dyDescent="0.25">
      <c r="A4" s="2" t="s">
        <v>4</v>
      </c>
      <c r="B4" s="13"/>
      <c r="C4" s="13"/>
      <c r="D4" s="13"/>
      <c r="F4" s="3"/>
      <c r="G4" s="3"/>
      <c r="I4" s="3"/>
      <c r="J4" s="3"/>
      <c r="L4" s="3"/>
      <c r="M4" s="3"/>
    </row>
    <row r="5" spans="1:13" x14ac:dyDescent="0.25">
      <c r="A5" s="2" t="s">
        <v>2</v>
      </c>
      <c r="B5" s="13"/>
      <c r="C5" s="13"/>
      <c r="D5" s="13"/>
      <c r="F5" s="3"/>
      <c r="G5" s="3"/>
      <c r="I5" s="3"/>
      <c r="J5" s="3"/>
      <c r="L5" s="3"/>
      <c r="M5" s="3"/>
    </row>
    <row r="6" spans="1:13" x14ac:dyDescent="0.25">
      <c r="A6" s="2" t="s">
        <v>3</v>
      </c>
      <c r="B6" s="13"/>
      <c r="C6" s="13"/>
      <c r="D6" s="13"/>
      <c r="F6" s="3"/>
      <c r="G6" s="3"/>
      <c r="I6" s="3"/>
      <c r="J6" s="3"/>
      <c r="L6" s="3"/>
      <c r="M6" s="3"/>
    </row>
    <row r="7" spans="1:13" x14ac:dyDescent="0.25">
      <c r="A7" s="2" t="s">
        <v>5</v>
      </c>
      <c r="B7" s="13"/>
      <c r="C7" s="13"/>
      <c r="D7" s="13"/>
      <c r="F7" s="3"/>
      <c r="G7" s="3"/>
      <c r="I7" s="3"/>
      <c r="J7" s="3"/>
      <c r="L7" s="3"/>
      <c r="M7" s="3"/>
    </row>
    <row r="8" spans="1:13" x14ac:dyDescent="0.25">
      <c r="A8" s="2" t="s">
        <v>6</v>
      </c>
      <c r="B8" s="16"/>
      <c r="C8" s="13"/>
      <c r="D8" s="13"/>
      <c r="F8" s="3"/>
      <c r="G8" s="3"/>
      <c r="I8" s="3"/>
      <c r="J8" s="3"/>
      <c r="L8" s="3"/>
      <c r="M8" s="3"/>
    </row>
    <row r="9" spans="1:13" x14ac:dyDescent="0.25">
      <c r="A9" s="2" t="s">
        <v>7</v>
      </c>
      <c r="B9" s="17"/>
      <c r="C9" s="13"/>
      <c r="D9" s="13"/>
      <c r="F9" s="3"/>
      <c r="G9" s="3"/>
      <c r="I9" s="3"/>
      <c r="J9" s="3"/>
      <c r="L9" s="3"/>
      <c r="M9" s="3"/>
    </row>
    <row r="10" spans="1:13" x14ac:dyDescent="0.25">
      <c r="A10" s="2" t="s">
        <v>8</v>
      </c>
      <c r="B10" s="13"/>
      <c r="C10" s="13"/>
      <c r="D10" s="13"/>
      <c r="F10" s="3"/>
      <c r="G10" s="3"/>
      <c r="I10" s="3"/>
      <c r="J10" s="3"/>
      <c r="L10" s="3"/>
      <c r="M10" s="3"/>
    </row>
    <row r="11" spans="1:13" ht="21" x14ac:dyDescent="0.25">
      <c r="A11" s="11" t="s">
        <v>11</v>
      </c>
      <c r="B11" s="11"/>
      <c r="C11" s="11"/>
      <c r="D11" s="11"/>
      <c r="F11" s="3"/>
      <c r="G11" s="3"/>
      <c r="I11" s="3"/>
      <c r="J11" s="3"/>
      <c r="L11" s="3"/>
      <c r="M11" s="3"/>
    </row>
    <row r="12" spans="1:13" x14ac:dyDescent="0.25">
      <c r="A12" s="4" t="s">
        <v>21</v>
      </c>
      <c r="B12" s="3">
        <v>1</v>
      </c>
      <c r="C12" s="3">
        <v>2</v>
      </c>
      <c r="D12" s="3">
        <v>3</v>
      </c>
      <c r="F12" s="3"/>
      <c r="G12" s="3"/>
      <c r="I12" s="3"/>
      <c r="J12" s="3"/>
      <c r="L12" s="3"/>
      <c r="M12" s="3"/>
    </row>
    <row r="13" spans="1:13" x14ac:dyDescent="0.25">
      <c r="A13" s="4" t="s">
        <v>13</v>
      </c>
      <c r="B13" s="3"/>
      <c r="C13" s="3"/>
      <c r="D13" s="3"/>
      <c r="F13" s="3"/>
      <c r="G13" s="3"/>
      <c r="I13" s="3"/>
      <c r="J13" s="3"/>
      <c r="L13" s="3"/>
      <c r="M13" s="3"/>
    </row>
    <row r="14" spans="1:13" x14ac:dyDescent="0.25">
      <c r="A14" s="4" t="s">
        <v>14</v>
      </c>
      <c r="B14" s="3"/>
      <c r="C14" s="3"/>
      <c r="D14" s="3"/>
      <c r="F14" s="3"/>
      <c r="G14" s="3"/>
      <c r="I14" s="3"/>
      <c r="J14" s="3"/>
      <c r="L14" s="3"/>
      <c r="M14" s="3"/>
    </row>
    <row r="15" spans="1:13" x14ac:dyDescent="0.25">
      <c r="A15" s="4" t="s">
        <v>15</v>
      </c>
      <c r="B15" s="3"/>
      <c r="C15" s="3"/>
      <c r="D15" s="3"/>
      <c r="F15" s="3"/>
      <c r="G15" s="3"/>
      <c r="I15" s="3"/>
      <c r="J15" s="3"/>
      <c r="L15" s="3"/>
      <c r="M15" s="3"/>
    </row>
    <row r="16" spans="1:13" x14ac:dyDescent="0.25">
      <c r="A16" s="4" t="s">
        <v>16</v>
      </c>
      <c r="B16" s="3"/>
      <c r="C16" s="3"/>
      <c r="D16" s="3"/>
      <c r="F16" s="3"/>
      <c r="G16" s="3"/>
      <c r="I16" s="3"/>
      <c r="J16" s="3"/>
      <c r="L16" s="3"/>
      <c r="M16" s="3"/>
    </row>
    <row r="17" spans="1:13" x14ac:dyDescent="0.25">
      <c r="A17" s="4" t="s">
        <v>17</v>
      </c>
      <c r="B17" s="7"/>
      <c r="C17" s="7"/>
      <c r="D17" s="7"/>
      <c r="F17" s="3"/>
      <c r="G17" s="3"/>
      <c r="I17" s="3"/>
      <c r="J17" s="3"/>
      <c r="L17" s="3"/>
      <c r="M17" s="3"/>
    </row>
    <row r="18" spans="1:13" ht="18" x14ac:dyDescent="0.25">
      <c r="A18" s="4" t="s">
        <v>18</v>
      </c>
      <c r="B18" s="7"/>
      <c r="C18" s="7"/>
      <c r="D18" s="7"/>
      <c r="E18" s="9"/>
      <c r="F18" s="3"/>
      <c r="G18" s="3"/>
      <c r="I18" s="3"/>
      <c r="J18" s="3"/>
      <c r="L18" s="3"/>
      <c r="M18" s="3"/>
    </row>
    <row r="19" spans="1:13" ht="21" x14ac:dyDescent="0.25">
      <c r="A19" s="11" t="s">
        <v>12</v>
      </c>
      <c r="B19" s="11"/>
      <c r="C19" s="11"/>
      <c r="D19" s="11"/>
      <c r="F19" s="3"/>
      <c r="G19" s="3"/>
      <c r="I19" s="3"/>
      <c r="J19" s="3"/>
      <c r="L19" s="3"/>
      <c r="M19" s="3"/>
    </row>
    <row r="20" spans="1:13" ht="17.25" x14ac:dyDescent="0.25">
      <c r="A20" s="14" t="s">
        <v>31</v>
      </c>
      <c r="B20" s="25"/>
      <c r="C20" s="25"/>
      <c r="D20" s="25"/>
      <c r="F20" s="3"/>
      <c r="G20" s="3"/>
      <c r="I20" s="3"/>
      <c r="J20" s="3"/>
      <c r="L20" s="3"/>
      <c r="M20" s="3"/>
    </row>
    <row r="21" spans="1:13" ht="17.25" x14ac:dyDescent="0.25">
      <c r="A21" s="14" t="s">
        <v>41</v>
      </c>
      <c r="B21" s="28"/>
      <c r="C21" s="28"/>
      <c r="D21" s="28"/>
      <c r="F21" s="3"/>
      <c r="G21" s="3"/>
      <c r="I21" s="3"/>
      <c r="J21" s="3"/>
      <c r="L21" s="3"/>
      <c r="M21" s="3"/>
    </row>
    <row r="22" spans="1:13" ht="17.25" x14ac:dyDescent="0.25">
      <c r="A22" s="14" t="s">
        <v>42</v>
      </c>
      <c r="B22" s="29"/>
      <c r="C22" s="29"/>
      <c r="D22" s="29"/>
      <c r="F22" s="3"/>
      <c r="G22" s="3"/>
      <c r="I22" s="3"/>
      <c r="J22" s="3"/>
      <c r="L22" s="3"/>
      <c r="M22" s="3"/>
    </row>
  </sheetData>
  <mergeCells count="15">
    <mergeCell ref="A19:D19"/>
    <mergeCell ref="F1:G1"/>
    <mergeCell ref="I1:J1"/>
    <mergeCell ref="L1:M1"/>
    <mergeCell ref="B7:D7"/>
    <mergeCell ref="B8:D8"/>
    <mergeCell ref="B9:D9"/>
    <mergeCell ref="B10:D10"/>
    <mergeCell ref="A11:D11"/>
    <mergeCell ref="A1:D1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activeCell="H29" sqref="H29"/>
    </sheetView>
  </sheetViews>
  <sheetFormatPr defaultRowHeight="15" x14ac:dyDescent="0.25"/>
  <cols>
    <col min="1" max="1" width="55.42578125" bestFit="1" customWidth="1"/>
    <col min="2" max="4" width="23.140625" bestFit="1" customWidth="1"/>
    <col min="5" max="5" width="4.28515625" customWidth="1"/>
  </cols>
  <sheetData>
    <row r="1" spans="1:4" ht="21" x14ac:dyDescent="0.35">
      <c r="A1" s="10" t="s">
        <v>10</v>
      </c>
      <c r="B1" s="10"/>
      <c r="C1" s="10"/>
      <c r="D1" s="10"/>
    </row>
    <row r="2" spans="1:4" x14ac:dyDescent="0.25">
      <c r="A2" s="2" t="s">
        <v>1</v>
      </c>
      <c r="B2" s="13" t="s">
        <v>24</v>
      </c>
      <c r="C2" s="13"/>
      <c r="D2" s="13"/>
    </row>
    <row r="3" spans="1:4" x14ac:dyDescent="0.25">
      <c r="A3" s="2" t="s">
        <v>0</v>
      </c>
      <c r="B3" s="13" t="s">
        <v>25</v>
      </c>
      <c r="C3" s="13"/>
      <c r="D3" s="13"/>
    </row>
    <row r="4" spans="1:4" x14ac:dyDescent="0.25">
      <c r="A4" s="2" t="s">
        <v>4</v>
      </c>
      <c r="B4" s="13" t="s">
        <v>25</v>
      </c>
      <c r="C4" s="13"/>
      <c r="D4" s="13"/>
    </row>
    <row r="5" spans="1:4" x14ac:dyDescent="0.25">
      <c r="A5" s="2" t="s">
        <v>2</v>
      </c>
      <c r="B5" s="13" t="s">
        <v>25</v>
      </c>
      <c r="C5" s="13"/>
      <c r="D5" s="13"/>
    </row>
    <row r="6" spans="1:4" x14ac:dyDescent="0.25">
      <c r="A6" s="2" t="s">
        <v>3</v>
      </c>
      <c r="B6" s="13" t="s">
        <v>26</v>
      </c>
      <c r="C6" s="13"/>
      <c r="D6" s="13"/>
    </row>
    <row r="7" spans="1:4" x14ac:dyDescent="0.25">
      <c r="A7" s="2" t="s">
        <v>5</v>
      </c>
      <c r="B7" s="13">
        <v>1</v>
      </c>
      <c r="C7" s="13"/>
      <c r="D7" s="13"/>
    </row>
    <row r="8" spans="1:4" x14ac:dyDescent="0.25">
      <c r="A8" s="2" t="s">
        <v>6</v>
      </c>
      <c r="B8" s="16">
        <v>44861</v>
      </c>
      <c r="C8" s="13"/>
      <c r="D8" s="13"/>
    </row>
    <row r="9" spans="1:4" x14ac:dyDescent="0.25">
      <c r="A9" s="2" t="s">
        <v>7</v>
      </c>
      <c r="B9" s="17">
        <v>0.70833333333333337</v>
      </c>
      <c r="C9" s="13"/>
      <c r="D9" s="13"/>
    </row>
    <row r="10" spans="1:4" x14ac:dyDescent="0.25">
      <c r="A10" s="2" t="s">
        <v>8</v>
      </c>
      <c r="B10" s="13" t="s">
        <v>27</v>
      </c>
      <c r="C10" s="13"/>
      <c r="D10" s="13"/>
    </row>
    <row r="11" spans="1:4" ht="21" x14ac:dyDescent="0.25">
      <c r="A11" s="11" t="s">
        <v>11</v>
      </c>
      <c r="B11" s="11"/>
      <c r="C11" s="11"/>
      <c r="D11" s="11"/>
    </row>
    <row r="12" spans="1:4" x14ac:dyDescent="0.25">
      <c r="A12" s="4" t="s">
        <v>21</v>
      </c>
      <c r="B12" s="3">
        <v>1</v>
      </c>
      <c r="C12" s="3">
        <v>2</v>
      </c>
      <c r="D12" s="3">
        <v>3</v>
      </c>
    </row>
    <row r="13" spans="1:4" ht="30" x14ac:dyDescent="0.25">
      <c r="A13" s="4" t="s">
        <v>13</v>
      </c>
      <c r="B13" s="3">
        <v>0.08</v>
      </c>
      <c r="C13" s="3">
        <v>0.08</v>
      </c>
      <c r="D13" s="3">
        <v>0.08</v>
      </c>
    </row>
    <row r="14" spans="1:4" x14ac:dyDescent="0.25">
      <c r="A14" s="4" t="s">
        <v>14</v>
      </c>
      <c r="B14" s="3">
        <v>0.06</v>
      </c>
      <c r="C14" s="3">
        <v>0.06</v>
      </c>
      <c r="D14" s="3">
        <v>0.06</v>
      </c>
    </row>
    <row r="15" spans="1:4" x14ac:dyDescent="0.25">
      <c r="A15" s="4" t="s">
        <v>15</v>
      </c>
      <c r="B15" s="3">
        <v>0.02</v>
      </c>
      <c r="C15" s="3">
        <v>0.02</v>
      </c>
      <c r="D15" s="3">
        <v>0.02</v>
      </c>
    </row>
    <row r="16" spans="1:4" ht="30" x14ac:dyDescent="0.25">
      <c r="A16" s="4" t="s">
        <v>16</v>
      </c>
      <c r="B16" s="3">
        <v>279.18</v>
      </c>
      <c r="C16" s="3">
        <v>279.18</v>
      </c>
      <c r="D16" s="3">
        <v>279.18</v>
      </c>
    </row>
    <row r="17" spans="1:11" x14ac:dyDescent="0.25">
      <c r="A17" s="4" t="s">
        <v>17</v>
      </c>
      <c r="B17" s="7" t="s">
        <v>28</v>
      </c>
      <c r="C17" s="7" t="s">
        <v>28</v>
      </c>
      <c r="D17" s="7" t="s">
        <v>28</v>
      </c>
    </row>
    <row r="18" spans="1:11" ht="18" x14ac:dyDescent="0.25">
      <c r="A18" s="4" t="s">
        <v>18</v>
      </c>
      <c r="B18" s="7">
        <v>0.2</v>
      </c>
      <c r="C18" s="7">
        <v>0.3</v>
      </c>
      <c r="D18" s="7">
        <v>0.4</v>
      </c>
      <c r="E18" s="6"/>
      <c r="F18" s="6"/>
      <c r="G18" s="6"/>
      <c r="H18" s="6"/>
      <c r="I18" s="6"/>
    </row>
    <row r="19" spans="1:11" ht="21" x14ac:dyDescent="0.25">
      <c r="A19" s="11" t="s">
        <v>12</v>
      </c>
      <c r="B19" s="11"/>
      <c r="C19" s="11"/>
      <c r="D19" s="11"/>
    </row>
    <row r="20" spans="1:11" ht="17.25" x14ac:dyDescent="0.25">
      <c r="A20" s="14" t="s">
        <v>31</v>
      </c>
      <c r="B20" s="25">
        <f>B13*B14</f>
        <v>4.7999999999999996E-3</v>
      </c>
      <c r="C20" s="25">
        <f t="shared" ref="C20:D20" si="0">C13*C14</f>
        <v>4.7999999999999996E-3</v>
      </c>
      <c r="D20" s="25">
        <f t="shared" si="0"/>
        <v>4.7999999999999996E-3</v>
      </c>
      <c r="F20" s="12" t="s">
        <v>9</v>
      </c>
      <c r="G20" s="12"/>
      <c r="H20" s="12"/>
      <c r="I20" s="12"/>
      <c r="J20" s="12"/>
      <c r="K20" s="12"/>
    </row>
    <row r="21" spans="1:11" ht="17.25" x14ac:dyDescent="0.25">
      <c r="A21" s="14" t="s">
        <v>41</v>
      </c>
      <c r="B21" s="28">
        <f>B13*B14*B15</f>
        <v>9.5999999999999989E-5</v>
      </c>
      <c r="C21" s="28">
        <f t="shared" ref="C21:D21" si="1">C13*C14*C15</f>
        <v>9.5999999999999989E-5</v>
      </c>
      <c r="D21" s="28">
        <f t="shared" si="1"/>
        <v>9.5999999999999989E-5</v>
      </c>
    </row>
    <row r="22" spans="1:11" ht="17.25" x14ac:dyDescent="0.25">
      <c r="A22" s="14" t="s">
        <v>42</v>
      </c>
      <c r="B22" s="29">
        <f>B16/B21/10^6</f>
        <v>2.9081250000000005</v>
      </c>
      <c r="C22" s="29">
        <f t="shared" ref="C22:D22" si="2">C16/C21/10^6</f>
        <v>2.9081250000000005</v>
      </c>
      <c r="D22" s="29">
        <f t="shared" si="2"/>
        <v>2.9081250000000005</v>
      </c>
    </row>
  </sheetData>
  <mergeCells count="13">
    <mergeCell ref="F20:K20"/>
    <mergeCell ref="A11:D11"/>
    <mergeCell ref="A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A19:D19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K20" sqref="K20"/>
    </sheetView>
  </sheetViews>
  <sheetFormatPr defaultRowHeight="15" x14ac:dyDescent="0.25"/>
  <cols>
    <col min="1" max="2" width="25.140625" bestFit="1" customWidth="1"/>
    <col min="4" max="4" width="26" bestFit="1" customWidth="1"/>
    <col min="5" max="5" width="20.7109375" bestFit="1" customWidth="1"/>
    <col min="7" max="7" width="26" bestFit="1" customWidth="1"/>
    <col min="8" max="8" width="20.7109375" bestFit="1" customWidth="1"/>
  </cols>
  <sheetData>
    <row r="1" spans="1:8" ht="30" x14ac:dyDescent="0.25">
      <c r="A1" s="20" t="s">
        <v>29</v>
      </c>
      <c r="B1" s="5">
        <f>0.2*Hesaplar!B13</f>
        <v>1.6E-2</v>
      </c>
      <c r="D1" s="20" t="s">
        <v>29</v>
      </c>
      <c r="E1" s="5">
        <f>0.2*Hesaplar!C13</f>
        <v>1.6E-2</v>
      </c>
      <c r="G1" s="20" t="s">
        <v>29</v>
      </c>
      <c r="H1" s="5">
        <f>0.2*Hesaplar!D13</f>
        <v>1.6E-2</v>
      </c>
    </row>
    <row r="2" spans="1:8" ht="18" x14ac:dyDescent="0.35">
      <c r="A2" s="20" t="s">
        <v>32</v>
      </c>
      <c r="B2" s="8">
        <f>Hesaplar!B18/Hesaplar!B20</f>
        <v>41.666666666666671</v>
      </c>
      <c r="D2" s="20" t="s">
        <v>33</v>
      </c>
      <c r="E2" s="8">
        <f>Hesaplar!C18/Hesaplar!C20</f>
        <v>62.5</v>
      </c>
      <c r="G2" s="20" t="s">
        <v>34</v>
      </c>
      <c r="H2" s="8">
        <f>Hesaplar!D18/Hesaplar!D20</f>
        <v>83.333333333333343</v>
      </c>
    </row>
    <row r="3" spans="1:8" x14ac:dyDescent="0.25">
      <c r="A3" s="23"/>
      <c r="B3" s="24"/>
      <c r="D3" s="23"/>
      <c r="E3" s="24"/>
      <c r="G3" s="23"/>
      <c r="H3" s="24"/>
    </row>
    <row r="5" spans="1:8" x14ac:dyDescent="0.25">
      <c r="A5" s="15" t="s">
        <v>22</v>
      </c>
      <c r="B5" s="15"/>
      <c r="D5" s="15" t="s">
        <v>23</v>
      </c>
      <c r="E5" s="15"/>
      <c r="G5" s="15" t="s">
        <v>30</v>
      </c>
      <c r="H5" s="15"/>
    </row>
    <row r="6" spans="1:8" x14ac:dyDescent="0.25">
      <c r="A6" s="3" t="s">
        <v>19</v>
      </c>
      <c r="B6" s="3" t="s">
        <v>20</v>
      </c>
      <c r="D6" s="3" t="s">
        <v>19</v>
      </c>
      <c r="E6" s="3" t="s">
        <v>20</v>
      </c>
      <c r="G6" s="3" t="s">
        <v>19</v>
      </c>
      <c r="H6" s="3" t="s">
        <v>20</v>
      </c>
    </row>
    <row r="7" spans="1:8" x14ac:dyDescent="0.25">
      <c r="A7" s="3">
        <v>0</v>
      </c>
      <c r="B7" s="3">
        <v>0</v>
      </c>
      <c r="D7" s="3">
        <v>0</v>
      </c>
      <c r="E7" s="3">
        <v>0</v>
      </c>
      <c r="G7" s="3">
        <v>0</v>
      </c>
      <c r="H7" s="3">
        <v>0</v>
      </c>
    </row>
    <row r="8" spans="1:8" x14ac:dyDescent="0.25">
      <c r="A8" s="3">
        <v>1E-3</v>
      </c>
      <c r="B8" s="3">
        <v>0.51419999999999999</v>
      </c>
      <c r="D8" s="3">
        <v>4.4999999999999999E-4</v>
      </c>
      <c r="E8" s="3">
        <v>0.63300000000000001</v>
      </c>
      <c r="G8" s="3">
        <v>1E-3</v>
      </c>
      <c r="H8" s="3">
        <v>0.87059999999999993</v>
      </c>
    </row>
    <row r="9" spans="1:8" x14ac:dyDescent="0.25">
      <c r="A9" s="3">
        <v>1.9E-3</v>
      </c>
      <c r="B9" s="3">
        <v>0.52310000000000001</v>
      </c>
      <c r="D9" s="3">
        <v>1.0999999999999998E-3</v>
      </c>
      <c r="E9" s="3">
        <v>0.75170000000000003</v>
      </c>
      <c r="G9" s="3">
        <v>5.0000000000000001E-3</v>
      </c>
      <c r="H9" s="3">
        <v>1.0488</v>
      </c>
    </row>
    <row r="10" spans="1:8" x14ac:dyDescent="0.25">
      <c r="A10" s="3">
        <v>2.9000000000000002E-3</v>
      </c>
      <c r="B10" s="3">
        <v>0.53789999999999993</v>
      </c>
      <c r="D10" s="3">
        <v>1.7000000000000001E-2</v>
      </c>
      <c r="E10" s="3">
        <v>0.79630000000000001</v>
      </c>
      <c r="G10" s="3">
        <v>0.01</v>
      </c>
      <c r="H10" s="3">
        <v>1.1972</v>
      </c>
    </row>
    <row r="11" spans="1:8" x14ac:dyDescent="0.25">
      <c r="A11" s="3">
        <v>3.5999999999999999E-3</v>
      </c>
      <c r="B11" s="3">
        <v>0.54390000000000005</v>
      </c>
      <c r="D11" s="3">
        <v>2.3E-3</v>
      </c>
      <c r="E11" s="3">
        <v>0.85570000000000002</v>
      </c>
      <c r="G11" s="3">
        <v>1.4999999999999999E-2</v>
      </c>
      <c r="H11" s="3">
        <v>1.3160000000000001</v>
      </c>
    </row>
    <row r="12" spans="1:8" x14ac:dyDescent="0.25">
      <c r="A12" s="3">
        <v>4.3999999999999994E-3</v>
      </c>
      <c r="B12" s="3">
        <v>0.60330000000000006</v>
      </c>
      <c r="D12" s="3">
        <v>3.0000000000000001E-3</v>
      </c>
      <c r="E12" s="3">
        <v>0.88539999999999996</v>
      </c>
      <c r="G12" s="3">
        <v>0.21</v>
      </c>
      <c r="H12" s="3">
        <v>1.4052</v>
      </c>
    </row>
    <row r="13" spans="1:8" x14ac:dyDescent="0.25">
      <c r="A13" s="3">
        <v>5.0999999999999995E-3</v>
      </c>
      <c r="B13" s="3">
        <v>0.63300000000000001</v>
      </c>
      <c r="D13" s="3">
        <v>3.6999999999999997E-3</v>
      </c>
      <c r="E13" s="3">
        <v>0.94480000000000008</v>
      </c>
      <c r="G13" s="3">
        <v>2.8000000000000001E-2</v>
      </c>
      <c r="H13" s="3">
        <v>1.4646000000000001</v>
      </c>
    </row>
    <row r="14" spans="1:8" x14ac:dyDescent="0.25">
      <c r="A14" s="3">
        <v>5.7000000000000002E-3</v>
      </c>
      <c r="B14" s="3">
        <v>0.79630000000000001</v>
      </c>
      <c r="D14" s="3">
        <v>4.3999999999999994E-3</v>
      </c>
      <c r="E14" s="3">
        <v>0.98940000000000006</v>
      </c>
      <c r="G14" s="3">
        <v>3.4000000000000002E-2</v>
      </c>
      <c r="H14" s="3">
        <v>1.6131</v>
      </c>
    </row>
    <row r="15" spans="1:8" x14ac:dyDescent="0.25">
      <c r="A15" s="3">
        <v>6.3E-3</v>
      </c>
      <c r="B15" s="3">
        <v>0.84090000000000009</v>
      </c>
      <c r="D15" s="3">
        <v>5.0000000000000001E-3</v>
      </c>
      <c r="E15" s="3">
        <v>1.0785</v>
      </c>
      <c r="G15" s="3">
        <v>3.9E-2</v>
      </c>
      <c r="H15" s="3">
        <v>1.6278999999999999</v>
      </c>
    </row>
    <row r="16" spans="1:8" x14ac:dyDescent="0.25">
      <c r="A16" s="3">
        <v>7.000000000000001E-3</v>
      </c>
      <c r="B16" s="3">
        <v>0.90020000000000011</v>
      </c>
      <c r="D16" s="3">
        <v>5.5999999999999999E-3</v>
      </c>
      <c r="E16" s="3">
        <v>1.1526999999999998</v>
      </c>
      <c r="G16" s="3">
        <v>4.2000000000000003E-2</v>
      </c>
      <c r="H16" s="3">
        <v>1.6725000000000001</v>
      </c>
    </row>
    <row r="17" spans="1:8" x14ac:dyDescent="0.25">
      <c r="A17" s="3">
        <v>7.6E-3</v>
      </c>
      <c r="B17" s="3">
        <v>0.9597</v>
      </c>
      <c r="D17" s="3">
        <v>6.1999999999999998E-3</v>
      </c>
      <c r="E17" s="3">
        <v>1.2566999999999999</v>
      </c>
      <c r="G17" s="3">
        <v>5.0999999999999997E-2</v>
      </c>
      <c r="H17" s="3">
        <v>1.7319</v>
      </c>
    </row>
    <row r="18" spans="1:8" x14ac:dyDescent="0.25">
      <c r="A18" s="3">
        <v>8.4000000000000012E-3</v>
      </c>
      <c r="B18" s="3">
        <v>0.98930000000000007</v>
      </c>
      <c r="D18" s="3">
        <v>7.000000000000001E-3</v>
      </c>
      <c r="E18" s="3">
        <v>1.3309</v>
      </c>
      <c r="G18" s="3">
        <v>6.2E-2</v>
      </c>
      <c r="H18" s="3">
        <v>1.7913000000000001</v>
      </c>
    </row>
    <row r="19" spans="1:8" x14ac:dyDescent="0.25">
      <c r="A19" s="3">
        <v>9.1000000000000004E-3</v>
      </c>
      <c r="B19" s="3">
        <v>1.0488</v>
      </c>
      <c r="D19" s="3">
        <v>7.7000000000000002E-3</v>
      </c>
      <c r="E19" s="3">
        <v>1.3755000000000002</v>
      </c>
      <c r="G19" s="3">
        <v>6.8000000000000005E-2</v>
      </c>
      <c r="H19" s="3">
        <v>1.8803999999999998</v>
      </c>
    </row>
    <row r="20" spans="1:8" x14ac:dyDescent="0.25">
      <c r="A20" s="3">
        <v>0.01</v>
      </c>
      <c r="B20" s="3">
        <v>1.0635999999999999</v>
      </c>
      <c r="D20" s="3">
        <v>8.2000000000000007E-3</v>
      </c>
      <c r="E20" s="3">
        <v>1.4646000000000001</v>
      </c>
      <c r="G20" s="3">
        <v>7.3999999999999996E-2</v>
      </c>
      <c r="H20" s="3">
        <v>1.9989999999999999</v>
      </c>
    </row>
    <row r="21" spans="1:8" x14ac:dyDescent="0.25">
      <c r="A21" s="3">
        <v>1.0699999999999999E-2</v>
      </c>
      <c r="B21" s="3">
        <v>1.0785</v>
      </c>
      <c r="D21" s="3">
        <v>8.7999999999999988E-3</v>
      </c>
      <c r="E21" s="3">
        <v>1.5537000000000001</v>
      </c>
      <c r="G21" s="3">
        <v>8.2000000000000003E-2</v>
      </c>
      <c r="H21" s="3">
        <v>2.0585999999999998</v>
      </c>
    </row>
    <row r="22" spans="1:8" x14ac:dyDescent="0.25">
      <c r="A22" s="3">
        <v>1.44E-2</v>
      </c>
      <c r="B22" s="3">
        <v>1.0932999999999999</v>
      </c>
      <c r="D22" s="3">
        <v>9.4000000000000004E-3</v>
      </c>
      <c r="E22" s="3">
        <v>1.6428</v>
      </c>
      <c r="G22" s="3">
        <v>0.88</v>
      </c>
      <c r="H22" s="3">
        <v>2.1179999999999999</v>
      </c>
    </row>
    <row r="23" spans="1:8" x14ac:dyDescent="0.25">
      <c r="A23" s="3">
        <v>1.2149999999999999E-2</v>
      </c>
      <c r="B23" s="3">
        <v>1.1378999999999999</v>
      </c>
      <c r="D23" s="3">
        <v>1.0100000000000001E-2</v>
      </c>
      <c r="E23" s="3">
        <v>1.7021999999999999</v>
      </c>
      <c r="G23" s="3">
        <v>9.4E-2</v>
      </c>
      <c r="H23" s="3">
        <v>0.20710000000000001</v>
      </c>
    </row>
    <row r="24" spans="1:8" x14ac:dyDescent="0.25">
      <c r="A24" s="3">
        <v>1.29E-2</v>
      </c>
      <c r="B24" s="3">
        <v>1.1526999999999998</v>
      </c>
      <c r="D24" s="3">
        <v>1.0800000000000001E-2</v>
      </c>
      <c r="E24" s="3">
        <v>1.8210000000000002</v>
      </c>
      <c r="G24" s="3">
        <v>0.10150000000000001</v>
      </c>
      <c r="H24" s="3">
        <v>2.2664999999999997</v>
      </c>
    </row>
    <row r="25" spans="1:8" x14ac:dyDescent="0.25">
      <c r="A25" s="3">
        <v>1.37E-2</v>
      </c>
      <c r="B25" s="3">
        <v>1.1675</v>
      </c>
      <c r="D25" s="3">
        <v>1.15E-2</v>
      </c>
      <c r="E25" s="3">
        <v>1.8507000000000002</v>
      </c>
      <c r="G25" s="3">
        <v>0.109</v>
      </c>
      <c r="H25" s="3">
        <v>2.3850000000000002</v>
      </c>
    </row>
    <row r="26" spans="1:8" x14ac:dyDescent="0.25">
      <c r="A26" s="3">
        <v>1.4499999999999999E-2</v>
      </c>
      <c r="B26" s="3">
        <v>1.1973</v>
      </c>
      <c r="D26" s="3">
        <v>1.21E-2</v>
      </c>
      <c r="E26" s="3">
        <v>1.9990999999999999</v>
      </c>
      <c r="G26" s="3">
        <v>0.115</v>
      </c>
      <c r="H26" s="3">
        <v>2.5337000000000001</v>
      </c>
    </row>
    <row r="27" spans="1:8" x14ac:dyDescent="0.25">
      <c r="A27" s="3">
        <v>1.52E-2</v>
      </c>
      <c r="B27" s="3">
        <v>1.2121</v>
      </c>
      <c r="D27" s="3">
        <v>1.2699999999999999E-2</v>
      </c>
      <c r="E27" s="3">
        <v>2.0734000000000004</v>
      </c>
      <c r="G27" s="3">
        <v>0.122</v>
      </c>
      <c r="H27" s="3">
        <v>2.6228000000000002</v>
      </c>
    </row>
    <row r="28" spans="1:8" x14ac:dyDescent="0.25">
      <c r="A28" s="19">
        <v>1.6E-2</v>
      </c>
      <c r="B28" s="19">
        <v>1.2269999999999999</v>
      </c>
      <c r="D28" s="3">
        <v>1.3600000000000001E-2</v>
      </c>
      <c r="E28" s="3">
        <v>2.1031</v>
      </c>
      <c r="G28" s="3">
        <v>0.128</v>
      </c>
      <c r="H28" s="3">
        <v>2.7119</v>
      </c>
    </row>
    <row r="29" spans="1:8" x14ac:dyDescent="0.25">
      <c r="A29" s="3">
        <v>1.7899999999999999E-2</v>
      </c>
      <c r="B29" s="3">
        <v>1.1378999999999999</v>
      </c>
      <c r="D29" s="3">
        <v>1.4099999999999998E-2</v>
      </c>
      <c r="E29" s="3">
        <v>2.1774</v>
      </c>
      <c r="G29" s="3">
        <v>0.13300000000000001</v>
      </c>
      <c r="H29" s="3">
        <v>2.8306999999999998</v>
      </c>
    </row>
    <row r="30" spans="1:8" x14ac:dyDescent="0.25">
      <c r="D30" s="18">
        <v>1.4799999999999999E-2</v>
      </c>
      <c r="E30" s="3">
        <v>2.2219000000000002</v>
      </c>
      <c r="G30" s="21">
        <v>0.13800000000000001</v>
      </c>
      <c r="H30" s="3">
        <v>2.8605</v>
      </c>
    </row>
    <row r="31" spans="1:8" x14ac:dyDescent="0.25">
      <c r="D31" s="19">
        <v>1.55E-2</v>
      </c>
      <c r="E31" s="19">
        <v>2.2367999999999997</v>
      </c>
      <c r="G31" s="22">
        <v>0.14199999999999999</v>
      </c>
      <c r="H31" s="19">
        <v>2.8600000000000003</v>
      </c>
    </row>
    <row r="34" spans="1:8" ht="18" x14ac:dyDescent="0.35">
      <c r="A34" s="20" t="s">
        <v>35</v>
      </c>
      <c r="B34" s="5">
        <f>B28/Hesaplar!B20</f>
        <v>255.625</v>
      </c>
      <c r="D34" s="20" t="s">
        <v>36</v>
      </c>
      <c r="E34" s="8">
        <f>E31/Hesaplar!C20</f>
        <v>466</v>
      </c>
      <c r="G34" s="20" t="s">
        <v>37</v>
      </c>
      <c r="H34" s="8">
        <f>H31/Hesaplar!D20</f>
        <v>595.83333333333348</v>
      </c>
    </row>
  </sheetData>
  <mergeCells count="3">
    <mergeCell ref="A5:B5"/>
    <mergeCell ref="D5:E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N3" sqref="N3"/>
    </sheetView>
  </sheetViews>
  <sheetFormatPr defaultRowHeight="15" x14ac:dyDescent="0.25"/>
  <cols>
    <col min="1" max="1" width="12" bestFit="1" customWidth="1"/>
    <col min="2" max="2" width="11.85546875" bestFit="1" customWidth="1"/>
    <col min="3" max="3" width="11" bestFit="1" customWidth="1"/>
    <col min="4" max="4" width="12.5703125" bestFit="1" customWidth="1"/>
    <col min="5" max="5" width="13.7109375" bestFit="1" customWidth="1"/>
    <col min="10" max="10" width="12.140625" bestFit="1" customWidth="1"/>
    <col min="11" max="11" width="12.42578125" customWidth="1"/>
  </cols>
  <sheetData>
    <row r="1" spans="1:5" ht="17.25" x14ac:dyDescent="0.3">
      <c r="A1" s="27" t="s">
        <v>38</v>
      </c>
      <c r="B1" s="27" t="s">
        <v>39</v>
      </c>
      <c r="C1" s="27" t="s">
        <v>48</v>
      </c>
      <c r="D1" s="27" t="s">
        <v>47</v>
      </c>
      <c r="E1" s="27" t="s">
        <v>46</v>
      </c>
    </row>
    <row r="2" spans="1:5" x14ac:dyDescent="0.25">
      <c r="A2" s="26">
        <f>'YatayYerdeğiştirme-KesmeKuvveti'!B2</f>
        <v>41.666666666666671</v>
      </c>
      <c r="B2" s="1">
        <f>'YatayYerdeğiştirme-KesmeKuvveti'!B34</f>
        <v>255.625</v>
      </c>
      <c r="C2" s="1">
        <v>0</v>
      </c>
      <c r="D2" s="26">
        <f>A2-C2</f>
        <v>41.666666666666671</v>
      </c>
      <c r="E2" s="26">
        <f>B2</f>
        <v>255.625</v>
      </c>
    </row>
    <row r="3" spans="1:5" x14ac:dyDescent="0.25">
      <c r="A3" s="26">
        <f>'YatayYerdeğiştirme-KesmeKuvveti'!E2</f>
        <v>62.5</v>
      </c>
      <c r="B3" s="26">
        <f>'YatayYerdeğiştirme-KesmeKuvveti'!E34</f>
        <v>466</v>
      </c>
      <c r="C3" s="1">
        <v>0</v>
      </c>
      <c r="D3" s="26">
        <f t="shared" ref="D3:D4" si="0">A3-C3</f>
        <v>62.5</v>
      </c>
      <c r="E3" s="26">
        <f t="shared" ref="E3:E4" si="1">B3</f>
        <v>466</v>
      </c>
    </row>
    <row r="4" spans="1:5" x14ac:dyDescent="0.25">
      <c r="A4" s="26">
        <f>'YatayYerdeğiştirme-KesmeKuvveti'!H2</f>
        <v>83.333333333333343</v>
      </c>
      <c r="B4" s="26">
        <f>'YatayYerdeğiştirme-KesmeKuvveti'!H34</f>
        <v>595.83333333333348</v>
      </c>
      <c r="C4" s="1">
        <v>0</v>
      </c>
      <c r="D4" s="26">
        <f t="shared" si="0"/>
        <v>83.333333333333343</v>
      </c>
      <c r="E4" s="26">
        <f t="shared" si="1"/>
        <v>595.83333333333348</v>
      </c>
    </row>
    <row r="17" spans="10:15" x14ac:dyDescent="0.25">
      <c r="J17" s="12" t="s">
        <v>40</v>
      </c>
      <c r="K17" s="12"/>
      <c r="L17" s="12"/>
      <c r="M17" s="12"/>
      <c r="N17" s="12"/>
      <c r="O17" s="12"/>
    </row>
    <row r="18" spans="10:15" x14ac:dyDescent="0.25">
      <c r="J18" s="31" t="s">
        <v>43</v>
      </c>
      <c r="K18" s="1">
        <v>71.16</v>
      </c>
    </row>
    <row r="19" spans="10:15" x14ac:dyDescent="0.25">
      <c r="J19" s="32" t="s">
        <v>44</v>
      </c>
      <c r="K19" s="1">
        <v>8.1649999999999991</v>
      </c>
    </row>
    <row r="20" spans="10:15" x14ac:dyDescent="0.25">
      <c r="J20" s="33" t="s">
        <v>45</v>
      </c>
      <c r="K20" s="26">
        <f>ATAN(8.195)*180/PI()</f>
        <v>83.042841899895237</v>
      </c>
    </row>
  </sheetData>
  <mergeCells count="1">
    <mergeCell ref="J17:O1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6145" r:id="rId3">
          <objectPr defaultSize="0" autoPict="0" r:id="rId4">
            <anchor moveWithCells="1" sizeWithCells="1">
              <from>
                <xdr:col>8</xdr:col>
                <xdr:colOff>561975</xdr:colOff>
                <xdr:row>13</xdr:row>
                <xdr:rowOff>9525</xdr:rowOff>
              </from>
              <to>
                <xdr:col>13</xdr:col>
                <xdr:colOff>47625</xdr:colOff>
                <xdr:row>16</xdr:row>
                <xdr:rowOff>28575</xdr:rowOff>
              </to>
            </anchor>
          </objectPr>
        </oleObject>
      </mc:Choice>
      <mc:Fallback>
        <oleObject progId="Equation.DSMT4" shapeId="614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BosForm</vt:lpstr>
      <vt:lpstr>Hesaplar</vt:lpstr>
      <vt:lpstr>YatayYerdeğiştirme-KesmeKuvveti</vt:lpstr>
      <vt:lpstr>ZeminMukavemetDogrusu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2022-09-09T09:37:09Z</dcterms:modified>
</cp:coreProperties>
</file>