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BosForm" sheetId="1" r:id="rId1"/>
    <sheet name="Hesap" sheetId="4" r:id="rId2"/>
    <sheet name="Egri" sheetId="5" r:id="rId3"/>
  </sheets>
  <calcPr calcId="162913"/>
</workbook>
</file>

<file path=xl/calcChain.xml><?xml version="1.0" encoding="utf-8"?>
<calcChain xmlns="http://schemas.openxmlformats.org/spreadsheetml/2006/main">
  <c r="I21" i="4" l="1"/>
  <c r="C21" i="4"/>
  <c r="D21" i="4"/>
  <c r="E21" i="4"/>
  <c r="B21" i="4"/>
  <c r="B29" i="4" l="1"/>
  <c r="C29" i="4"/>
  <c r="D29" i="4"/>
  <c r="B30" i="4"/>
  <c r="C30" i="4"/>
  <c r="C31" i="4" s="1"/>
  <c r="D30" i="4"/>
  <c r="D31" i="4" s="1"/>
  <c r="B31" i="4"/>
  <c r="B32" i="4" l="1"/>
  <c r="B34" i="4" s="1"/>
  <c r="A22" i="4"/>
  <c r="A34" i="4" l="1"/>
  <c r="A25" i="4"/>
  <c r="A26" i="4"/>
  <c r="A27" i="4"/>
  <c r="A28" i="4"/>
  <c r="A29" i="4"/>
  <c r="A30" i="4"/>
  <c r="A31" i="4"/>
  <c r="A32" i="4"/>
  <c r="A24" i="4"/>
  <c r="A33" i="4"/>
  <c r="A23" i="4"/>
  <c r="A11" i="4"/>
  <c r="A13" i="4"/>
  <c r="A14" i="4"/>
  <c r="A15" i="4"/>
  <c r="A16" i="4"/>
  <c r="A17" i="4"/>
  <c r="A18" i="4"/>
  <c r="A19" i="4"/>
  <c r="A20" i="4"/>
  <c r="A12" i="4"/>
  <c r="A3" i="4"/>
  <c r="A4" i="4"/>
  <c r="A5" i="4"/>
  <c r="A6" i="4"/>
  <c r="A7" i="4"/>
  <c r="A8" i="4"/>
  <c r="A9" i="4"/>
  <c r="A10" i="4"/>
  <c r="A2" i="4"/>
  <c r="A1" i="4"/>
  <c r="C18" i="4" l="1"/>
  <c r="C19" i="4" s="1"/>
  <c r="D18" i="4"/>
  <c r="D19" i="4" s="1"/>
  <c r="E18" i="4"/>
  <c r="E19" i="4" s="1"/>
  <c r="C17" i="4"/>
  <c r="D17" i="4"/>
  <c r="E17" i="4"/>
  <c r="B19" i="4"/>
  <c r="B18" i="4"/>
  <c r="B17" i="4"/>
</calcChain>
</file>

<file path=xl/sharedStrings.xml><?xml version="1.0" encoding="utf-8"?>
<sst xmlns="http://schemas.openxmlformats.org/spreadsheetml/2006/main" count="43" uniqueCount="35">
  <si>
    <t>B-15</t>
  </si>
  <si>
    <t>09:00 a.m.</t>
  </si>
  <si>
    <t>Likit Limit Testi</t>
  </si>
  <si>
    <t>Plastik Limit Testi</t>
  </si>
  <si>
    <t>Plastisite İndeksi</t>
  </si>
  <si>
    <t>Plastisite İndeksi (Pİ) = LL - PL</t>
  </si>
  <si>
    <t>Zemin numunesinin gözle göründüğü kadar ki tarifi =</t>
  </si>
  <si>
    <t>Zemin numunesinin alındığı lokasyon =</t>
  </si>
  <si>
    <t>Sondaj No =</t>
  </si>
  <si>
    <t>Zemin numunesinin alındığı (sondaj) derinliği =</t>
  </si>
  <si>
    <t>Testi yapan kişi =</t>
  </si>
  <si>
    <t>Numune kutusu numarası =</t>
  </si>
  <si>
    <t>Deneme no =</t>
  </si>
  <si>
    <r>
      <t>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W</t>
    </r>
    <r>
      <rPr>
        <b/>
        <i/>
        <sz val="11"/>
        <color theme="1"/>
        <rFont val="Calibri"/>
        <family val="2"/>
        <charset val="162"/>
        <scheme val="minor"/>
      </rPr>
      <t xml:space="preserve"> = Boşluk suyu kütlesi (gram) =</t>
    </r>
  </si>
  <si>
    <t>(Zemin) numune no =</t>
  </si>
  <si>
    <t>Test no =</t>
  </si>
  <si>
    <t>Test günü =</t>
  </si>
  <si>
    <t>Test saati =</t>
  </si>
  <si>
    <r>
      <t>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S</t>
    </r>
    <r>
      <rPr>
        <b/>
        <i/>
        <sz val="11"/>
        <color theme="1"/>
        <rFont val="Calibri"/>
        <family val="2"/>
        <charset val="162"/>
        <scheme val="minor"/>
      </rPr>
      <t xml:space="preserve"> = Numunenin kütlesi (gram) =</t>
    </r>
  </si>
  <si>
    <t>w = Boşluk suyu muhtevası, w% =</t>
  </si>
  <si>
    <t>Düşme sayısı (N) =</t>
  </si>
  <si>
    <t>Plastik Limit (PL)= Ortalama w % =</t>
  </si>
  <si>
    <t>Grimsi ve siltli kil</t>
  </si>
  <si>
    <t>Uşak, Merkez</t>
  </si>
  <si>
    <t>2 metre</t>
  </si>
  <si>
    <t>Meltem Kavanoz</t>
  </si>
  <si>
    <t>DİKKAT: Kırmızı ile yazılan değerler hesaplanan değerlerdir.</t>
  </si>
  <si>
    <t>Atterberg Limit Testleri Formu</t>
  </si>
  <si>
    <r>
      <t>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C</t>
    </r>
    <r>
      <rPr>
        <b/>
        <i/>
        <sz val="11"/>
        <color theme="1"/>
        <rFont val="Calibri"/>
        <family val="2"/>
        <charset val="162"/>
        <scheme val="minor"/>
      </rPr>
      <t xml:space="preserve"> = Numune kutusunun boş kütlesi (gram) =</t>
    </r>
  </si>
  <si>
    <r>
      <t>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CMS</t>
    </r>
    <r>
      <rPr>
        <b/>
        <i/>
        <sz val="11"/>
        <color theme="1"/>
        <rFont val="Calibri"/>
        <family val="2"/>
        <charset val="162"/>
        <scheme val="minor"/>
      </rPr>
      <t xml:space="preserve"> = Numune kutusu ve numunenin toplam kütlesi (gram) =</t>
    </r>
  </si>
  <si>
    <r>
      <t>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CDS</t>
    </r>
    <r>
      <rPr>
        <b/>
        <i/>
        <sz val="11"/>
        <color theme="1"/>
        <rFont val="Calibri"/>
        <family val="2"/>
        <charset val="162"/>
        <scheme val="minor"/>
      </rPr>
      <t xml:space="preserve"> = Numune kutusu ve </t>
    </r>
    <r>
      <rPr>
        <b/>
        <i/>
        <sz val="11"/>
        <color rgb="FFFF0000"/>
        <rFont val="Calibri"/>
        <family val="2"/>
        <charset val="162"/>
        <scheme val="minor"/>
      </rPr>
      <t>kurutulmuş</t>
    </r>
    <r>
      <rPr>
        <b/>
        <i/>
        <sz val="11"/>
        <color theme="1"/>
        <rFont val="Calibri"/>
        <family val="2"/>
        <charset val="162"/>
        <scheme val="minor"/>
      </rPr>
      <t xml:space="preserve"> numunenin toplam kütlesi (gram) =</t>
    </r>
  </si>
  <si>
    <r>
      <t>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CMS</t>
    </r>
    <r>
      <rPr>
        <b/>
        <i/>
        <sz val="11"/>
        <color theme="1"/>
        <rFont val="Calibri"/>
        <family val="2"/>
        <charset val="162"/>
        <scheme val="minor"/>
      </rPr>
      <t xml:space="preserve"> = Numune kutusunun ve numunenin toplam kütlesi (gram) =</t>
    </r>
  </si>
  <si>
    <t>Likit Limit (Eğriden manuel olarak ölçülür)=</t>
  </si>
  <si>
    <t>Log10(N) =</t>
  </si>
  <si>
    <t>Log10(25)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</si>
</sst>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i/>
      <vertAlign val="subscript"/>
      <sz val="11"/>
      <color theme="1"/>
      <name val="Calibri"/>
      <family val="2"/>
      <charset val="162"/>
      <scheme val="minor"/>
    </font>
    <font>
      <b/>
      <i/>
      <sz val="16"/>
      <name val="Calibri"/>
      <family val="2"/>
      <charset val="162"/>
      <scheme val="minor"/>
    </font>
    <font>
      <b/>
      <i/>
      <sz val="12"/>
      <name val="Calibri"/>
      <family val="2"/>
      <charset val="162"/>
      <scheme val="minor"/>
    </font>
    <font>
      <b/>
      <i/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5" fontId="0" fillId="0" borderId="2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2" fontId="6" fillId="0" borderId="2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tr-TR"/>
              <a:t>Likit Limit (LL) Belirleme Eğrisi</a:t>
            </a:r>
          </a:p>
        </c:rich>
      </c:tx>
      <c:layout>
        <c:manualLayout>
          <c:xMode val="edge"/>
          <c:yMode val="edge"/>
          <c:x val="0.24140710382513661"/>
          <c:y val="2.7196652719665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270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Hesap!$B$21:$E$21</c:f>
              <c:numCache>
                <c:formatCode>0.00</c:formatCode>
                <c:ptCount val="4"/>
                <c:pt idx="0">
                  <c:v>1.3509674461329761</c:v>
                </c:pt>
                <c:pt idx="1">
                  <c:v>1.3878503483315974</c:v>
                </c:pt>
                <c:pt idx="2">
                  <c:v>1.4376354638737703</c:v>
                </c:pt>
                <c:pt idx="3">
                  <c:v>1.4870403200516278</c:v>
                </c:pt>
              </c:numCache>
            </c:numRef>
          </c:xVal>
          <c:yVal>
            <c:numRef>
              <c:f>Hesap!$B$19:$E$19</c:f>
              <c:numCache>
                <c:formatCode>0.00</c:formatCode>
                <c:ptCount val="4"/>
                <c:pt idx="0">
                  <c:v>22.437137330754361</c:v>
                </c:pt>
                <c:pt idx="1">
                  <c:v>24.425887265135646</c:v>
                </c:pt>
                <c:pt idx="2">
                  <c:v>27.392739273927475</c:v>
                </c:pt>
                <c:pt idx="3">
                  <c:v>30.693069306930521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88-4D65-AA8C-28F65984E218}"/>
            </c:ext>
          </c:extLst>
        </c:ser>
        <c:ser>
          <c:idx val="1"/>
          <c:order val="1"/>
          <c:tx>
            <c:v>N=25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Hesap!$I$21</c:f>
              <c:numCache>
                <c:formatCode>0.00</c:formatCode>
                <c:ptCount val="1"/>
                <c:pt idx="0">
                  <c:v>1.3979400086720377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1279-42D0-B3BE-80A953A20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7595760"/>
        <c:axId val="1397596304"/>
      </c:scatterChart>
      <c:valAx>
        <c:axId val="1397595760"/>
        <c:scaling>
          <c:orientation val="minMax"/>
          <c:max val="2"/>
          <c:min val="1.100000000000000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/>
                  <a:t>Log10(</a:t>
                </a:r>
                <a:r>
                  <a:rPr lang="tr-TR" i="1"/>
                  <a:t>N</a:t>
                </a:r>
                <a:r>
                  <a:rPr lang="tr-TR"/>
                  <a:t>) (Birimsiz)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397596304"/>
        <c:crosses val="autoZero"/>
        <c:crossBetween val="midCat"/>
      </c:valAx>
      <c:valAx>
        <c:axId val="139759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/>
                  <a:t>Su muhtevası (</a:t>
                </a:r>
                <a:r>
                  <a:rPr lang="tr-TR" i="1"/>
                  <a:t>w</a:t>
                </a:r>
                <a:r>
                  <a:rPr lang="tr-TR"/>
                  <a:t>, 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397595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4404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0.38619</cdr:x>
      <cdr:y>0.32092</cdr:y>
    </cdr:from>
    <cdr:to>
      <cdr:x>0.38622</cdr:x>
      <cdr:y>0.84507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7CB05648-8EF6-4405-A447-237E32414C05}"/>
            </a:ext>
          </a:extLst>
        </cdr:cNvPr>
        <cdr:cNvCxnSpPr/>
      </cdr:nvCxnSpPr>
      <cdr:spPr>
        <a:xfrm xmlns:a="http://schemas.openxmlformats.org/drawingml/2006/main" flipH="1" flipV="1">
          <a:off x="3584843" y="1939635"/>
          <a:ext cx="278" cy="31680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7030A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0.10211</cdr:x>
      <cdr:y>0.32229</cdr:y>
    </cdr:from>
    <cdr:to>
      <cdr:x>0.38522</cdr:x>
      <cdr:y>0.32235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9E767E7D-F6A6-4D7E-B973-6EC9E9E43AF6}"/>
            </a:ext>
          </a:extLst>
        </cdr:cNvPr>
        <cdr:cNvCxnSpPr/>
      </cdr:nvCxnSpPr>
      <cdr:spPr>
        <a:xfrm xmlns:a="http://schemas.openxmlformats.org/drawingml/2006/main" flipH="1" flipV="1">
          <a:off x="947861" y="1947960"/>
          <a:ext cx="2628000" cy="362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7030A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view="pageBreakPreview" zoomScale="60" zoomScaleNormal="100" workbookViewId="0">
      <selection sqref="A1:F1"/>
    </sheetView>
  </sheetViews>
  <sheetFormatPr defaultRowHeight="15" x14ac:dyDescent="0.25"/>
  <cols>
    <col min="1" max="1" width="51.42578125" bestFit="1" customWidth="1"/>
  </cols>
  <sheetData>
    <row r="1" spans="1:6" ht="21" x14ac:dyDescent="0.35">
      <c r="A1" s="17" t="s">
        <v>27</v>
      </c>
      <c r="B1" s="17"/>
      <c r="C1" s="17"/>
      <c r="D1" s="17"/>
      <c r="E1" s="17"/>
      <c r="F1" s="17"/>
    </row>
    <row r="2" spans="1:6" ht="59.25" customHeight="1" x14ac:dyDescent="0.25">
      <c r="A2" s="5" t="s">
        <v>6</v>
      </c>
      <c r="B2" s="14"/>
      <c r="C2" s="15"/>
      <c r="D2" s="15"/>
      <c r="E2" s="15"/>
      <c r="F2" s="16"/>
    </row>
    <row r="3" spans="1:6" ht="20.100000000000001" customHeight="1" x14ac:dyDescent="0.25">
      <c r="A3" s="2" t="s">
        <v>7</v>
      </c>
      <c r="B3" s="14"/>
      <c r="C3" s="15"/>
      <c r="D3" s="15"/>
      <c r="E3" s="15"/>
      <c r="F3" s="16"/>
    </row>
    <row r="4" spans="1:6" ht="20.100000000000001" customHeight="1" x14ac:dyDescent="0.25">
      <c r="A4" s="2" t="s">
        <v>8</v>
      </c>
      <c r="B4" s="14"/>
      <c r="C4" s="15"/>
      <c r="D4" s="15"/>
      <c r="E4" s="15"/>
      <c r="F4" s="16"/>
    </row>
    <row r="5" spans="1:6" ht="20.100000000000001" customHeight="1" x14ac:dyDescent="0.25">
      <c r="A5" s="2" t="s">
        <v>9</v>
      </c>
      <c r="B5" s="14"/>
      <c r="C5" s="15"/>
      <c r="D5" s="15"/>
      <c r="E5" s="15"/>
      <c r="F5" s="16"/>
    </row>
    <row r="6" spans="1:6" ht="20.100000000000001" customHeight="1" x14ac:dyDescent="0.25">
      <c r="A6" s="2" t="s">
        <v>14</v>
      </c>
      <c r="B6" s="14"/>
      <c r="C6" s="15"/>
      <c r="D6" s="15"/>
      <c r="E6" s="15"/>
      <c r="F6" s="16"/>
    </row>
    <row r="7" spans="1:6" ht="20.100000000000001" customHeight="1" x14ac:dyDescent="0.25">
      <c r="A7" s="2" t="s">
        <v>15</v>
      </c>
      <c r="B7" s="14"/>
      <c r="C7" s="15"/>
      <c r="D7" s="15"/>
      <c r="E7" s="15"/>
      <c r="F7" s="16"/>
    </row>
    <row r="8" spans="1:6" ht="20.100000000000001" customHeight="1" x14ac:dyDescent="0.25">
      <c r="A8" s="2" t="s">
        <v>16</v>
      </c>
      <c r="B8" s="14"/>
      <c r="C8" s="15"/>
      <c r="D8" s="15"/>
      <c r="E8" s="15"/>
      <c r="F8" s="16"/>
    </row>
    <row r="9" spans="1:6" ht="20.100000000000001" customHeight="1" x14ac:dyDescent="0.25">
      <c r="A9" s="2" t="s">
        <v>17</v>
      </c>
      <c r="B9" s="14"/>
      <c r="C9" s="15"/>
      <c r="D9" s="15"/>
      <c r="E9" s="15"/>
      <c r="F9" s="16"/>
    </row>
    <row r="10" spans="1:6" ht="20.100000000000001" customHeight="1" x14ac:dyDescent="0.25">
      <c r="A10" s="2" t="s">
        <v>10</v>
      </c>
      <c r="B10" s="14"/>
      <c r="C10" s="15"/>
      <c r="D10" s="15"/>
      <c r="E10" s="15"/>
      <c r="F10" s="16"/>
    </row>
    <row r="11" spans="1:6" ht="15.75" x14ac:dyDescent="0.25">
      <c r="A11" s="13" t="s">
        <v>2</v>
      </c>
      <c r="B11" s="13"/>
      <c r="C11" s="13"/>
      <c r="D11" s="13"/>
      <c r="E11" s="13"/>
      <c r="F11" s="13"/>
    </row>
    <row r="12" spans="1:6" ht="30" customHeight="1" x14ac:dyDescent="0.25">
      <c r="A12" s="2" t="s">
        <v>12</v>
      </c>
      <c r="B12" s="3">
        <v>1</v>
      </c>
      <c r="C12" s="3">
        <v>2</v>
      </c>
      <c r="D12" s="3">
        <v>3</v>
      </c>
      <c r="E12" s="3">
        <v>4</v>
      </c>
      <c r="F12" s="3">
        <v>5</v>
      </c>
    </row>
    <row r="13" spans="1:6" ht="26.25" customHeight="1" x14ac:dyDescent="0.25">
      <c r="A13" s="2" t="s">
        <v>11</v>
      </c>
      <c r="B13" s="1"/>
      <c r="C13" s="1"/>
      <c r="D13" s="1"/>
      <c r="E13" s="1"/>
      <c r="F13" s="1"/>
    </row>
    <row r="14" spans="1:6" ht="27" customHeight="1" x14ac:dyDescent="0.25">
      <c r="A14" s="2" t="s">
        <v>28</v>
      </c>
      <c r="B14" s="1"/>
      <c r="C14" s="1"/>
      <c r="D14" s="1"/>
      <c r="E14" s="1"/>
      <c r="F14" s="1"/>
    </row>
    <row r="15" spans="1:6" ht="33" x14ac:dyDescent="0.25">
      <c r="A15" s="5" t="s">
        <v>29</v>
      </c>
      <c r="B15" s="1"/>
      <c r="C15" s="1"/>
      <c r="D15" s="1"/>
      <c r="E15" s="1"/>
      <c r="F15" s="1"/>
    </row>
    <row r="16" spans="1:6" ht="33" x14ac:dyDescent="0.25">
      <c r="A16" s="5" t="s">
        <v>30</v>
      </c>
      <c r="B16" s="1"/>
      <c r="C16" s="1"/>
      <c r="D16" s="1"/>
      <c r="E16" s="1"/>
      <c r="F16" s="1"/>
    </row>
    <row r="17" spans="1:6" ht="30" customHeight="1" x14ac:dyDescent="0.25">
      <c r="A17" s="2" t="s">
        <v>18</v>
      </c>
      <c r="B17" s="1"/>
      <c r="C17" s="1"/>
      <c r="D17" s="1"/>
      <c r="E17" s="1"/>
      <c r="F17" s="1"/>
    </row>
    <row r="18" spans="1:6" ht="30" customHeight="1" x14ac:dyDescent="0.25">
      <c r="A18" s="2" t="s">
        <v>13</v>
      </c>
      <c r="B18" s="1"/>
      <c r="C18" s="1"/>
      <c r="D18" s="1"/>
      <c r="E18" s="1"/>
      <c r="F18" s="1"/>
    </row>
    <row r="19" spans="1:6" ht="30" customHeight="1" x14ac:dyDescent="0.25">
      <c r="A19" s="2" t="s">
        <v>19</v>
      </c>
      <c r="B19" s="1"/>
      <c r="C19" s="1"/>
      <c r="D19" s="1"/>
      <c r="E19" s="1"/>
      <c r="F19" s="1"/>
    </row>
    <row r="20" spans="1:6" ht="30" customHeight="1" x14ac:dyDescent="0.25">
      <c r="A20" s="2" t="s">
        <v>20</v>
      </c>
      <c r="B20" s="1"/>
      <c r="C20" s="1"/>
      <c r="D20" s="1"/>
      <c r="E20" s="1"/>
      <c r="F20" s="1"/>
    </row>
    <row r="21" spans="1:6" ht="30" customHeight="1" x14ac:dyDescent="0.25">
      <c r="A21" s="2" t="s">
        <v>32</v>
      </c>
      <c r="B21" s="1"/>
      <c r="C21" s="1"/>
      <c r="D21" s="1"/>
      <c r="E21" s="1"/>
      <c r="F21" s="1"/>
    </row>
    <row r="22" spans="1:6" ht="15.75" x14ac:dyDescent="0.25">
      <c r="A22" s="13" t="s">
        <v>3</v>
      </c>
      <c r="B22" s="13"/>
      <c r="C22" s="13"/>
      <c r="D22" s="13"/>
      <c r="E22" s="13"/>
      <c r="F22" s="13"/>
    </row>
    <row r="23" spans="1:6" ht="30" customHeight="1" x14ac:dyDescent="0.25">
      <c r="A23" s="2" t="s">
        <v>12</v>
      </c>
      <c r="B23" s="3">
        <v>1</v>
      </c>
      <c r="C23" s="3">
        <v>2</v>
      </c>
      <c r="D23" s="3">
        <v>3</v>
      </c>
      <c r="E23" s="3">
        <v>4</v>
      </c>
      <c r="F23" s="3">
        <v>5</v>
      </c>
    </row>
    <row r="24" spans="1:6" ht="30" customHeight="1" x14ac:dyDescent="0.25">
      <c r="A24" s="2" t="s">
        <v>11</v>
      </c>
      <c r="B24" s="4"/>
      <c r="C24" s="4"/>
      <c r="D24" s="4"/>
      <c r="E24" s="4"/>
      <c r="F24" s="4"/>
    </row>
    <row r="25" spans="1:6" ht="30" customHeight="1" x14ac:dyDescent="0.25">
      <c r="A25" s="2" t="s">
        <v>28</v>
      </c>
      <c r="B25" s="4"/>
      <c r="C25" s="4"/>
      <c r="D25" s="4"/>
      <c r="E25" s="4"/>
      <c r="F25" s="4"/>
    </row>
    <row r="26" spans="1:6" ht="33" x14ac:dyDescent="0.25">
      <c r="A26" s="5" t="s">
        <v>31</v>
      </c>
      <c r="B26" s="4"/>
      <c r="C26" s="4"/>
      <c r="D26" s="4"/>
      <c r="E26" s="4"/>
      <c r="F26" s="4"/>
    </row>
    <row r="27" spans="1:6" ht="33" x14ac:dyDescent="0.25">
      <c r="A27" s="5" t="s">
        <v>30</v>
      </c>
      <c r="B27" s="4"/>
      <c r="C27" s="4"/>
      <c r="D27" s="4"/>
      <c r="E27" s="4"/>
      <c r="F27" s="4"/>
    </row>
    <row r="28" spans="1:6" ht="30" customHeight="1" x14ac:dyDescent="0.25">
      <c r="A28" s="2" t="s">
        <v>18</v>
      </c>
      <c r="B28" s="4"/>
      <c r="C28" s="4"/>
      <c r="D28" s="4"/>
      <c r="E28" s="4"/>
      <c r="F28" s="4"/>
    </row>
    <row r="29" spans="1:6" ht="30" customHeight="1" x14ac:dyDescent="0.25">
      <c r="A29" s="2" t="s">
        <v>13</v>
      </c>
      <c r="B29" s="4"/>
      <c r="C29" s="4"/>
      <c r="D29" s="4"/>
      <c r="E29" s="4"/>
      <c r="F29" s="4"/>
    </row>
    <row r="30" spans="1:6" ht="30" customHeight="1" x14ac:dyDescent="0.25">
      <c r="A30" s="2" t="s">
        <v>19</v>
      </c>
      <c r="B30" s="4"/>
      <c r="C30" s="4"/>
      <c r="D30" s="4"/>
      <c r="E30" s="4"/>
      <c r="F30" s="4"/>
    </row>
    <row r="31" spans="1:6" ht="30" customHeight="1" x14ac:dyDescent="0.25">
      <c r="A31" s="2" t="s">
        <v>21</v>
      </c>
      <c r="B31" s="20"/>
      <c r="C31" s="21"/>
      <c r="D31" s="21"/>
      <c r="E31" s="21"/>
      <c r="F31" s="22"/>
    </row>
    <row r="32" spans="1:6" ht="15.75" x14ac:dyDescent="0.25">
      <c r="A32" s="13" t="s">
        <v>4</v>
      </c>
      <c r="B32" s="13"/>
      <c r="C32" s="13"/>
      <c r="D32" s="13"/>
      <c r="E32" s="13"/>
      <c r="F32" s="13"/>
    </row>
    <row r="33" spans="1:6" x14ac:dyDescent="0.25">
      <c r="A33" s="2" t="s">
        <v>5</v>
      </c>
      <c r="B33" s="19"/>
      <c r="C33" s="19"/>
      <c r="D33" s="19"/>
      <c r="E33" s="19"/>
      <c r="F33" s="19"/>
    </row>
    <row r="34" spans="1:6" x14ac:dyDescent="0.25">
      <c r="A34" s="18"/>
      <c r="B34" s="18"/>
      <c r="C34" s="18"/>
      <c r="D34" s="18"/>
      <c r="E34" s="18"/>
      <c r="F34" s="18"/>
    </row>
  </sheetData>
  <mergeCells count="16">
    <mergeCell ref="A32:F32"/>
    <mergeCell ref="A34:F34"/>
    <mergeCell ref="B33:F33"/>
    <mergeCell ref="B31:F31"/>
    <mergeCell ref="A22:F22"/>
    <mergeCell ref="A1:F1"/>
    <mergeCell ref="B2:F2"/>
    <mergeCell ref="B3:F3"/>
    <mergeCell ref="B4:F4"/>
    <mergeCell ref="B5:F5"/>
    <mergeCell ref="A11:F11"/>
    <mergeCell ref="B6:F6"/>
    <mergeCell ref="B7:F7"/>
    <mergeCell ref="B8:F8"/>
    <mergeCell ref="B9:F9"/>
    <mergeCell ref="B10:F10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M21" sqref="M21"/>
    </sheetView>
  </sheetViews>
  <sheetFormatPr defaultRowHeight="15" x14ac:dyDescent="0.25"/>
  <cols>
    <col min="1" max="1" width="51.42578125" bestFit="1" customWidth="1"/>
    <col min="8" max="8" width="10.85546875" bestFit="1" customWidth="1"/>
  </cols>
  <sheetData>
    <row r="1" spans="1:6" ht="21" x14ac:dyDescent="0.35">
      <c r="A1" s="17" t="str">
        <f>BosForm!A1</f>
        <v>Atterberg Limit Testleri Formu</v>
      </c>
      <c r="B1" s="17"/>
      <c r="C1" s="17"/>
      <c r="D1" s="17"/>
      <c r="E1" s="17"/>
      <c r="F1" s="17"/>
    </row>
    <row r="2" spans="1:6" ht="54" customHeight="1" x14ac:dyDescent="0.25">
      <c r="A2" s="2" t="str">
        <f>BosForm!A2</f>
        <v>Zemin numunesinin gözle göründüğü kadar ki tarifi =</v>
      </c>
      <c r="B2" s="14" t="s">
        <v>22</v>
      </c>
      <c r="C2" s="15"/>
      <c r="D2" s="15"/>
      <c r="E2" s="15"/>
      <c r="F2" s="16"/>
    </row>
    <row r="3" spans="1:6" x14ac:dyDescent="0.25">
      <c r="A3" s="2" t="str">
        <f>BosForm!A3</f>
        <v>Zemin numunesinin alındığı lokasyon =</v>
      </c>
      <c r="B3" s="14" t="s">
        <v>23</v>
      </c>
      <c r="C3" s="15"/>
      <c r="D3" s="15"/>
      <c r="E3" s="15"/>
      <c r="F3" s="16"/>
    </row>
    <row r="4" spans="1:6" x14ac:dyDescent="0.25">
      <c r="A4" s="2" t="str">
        <f>BosForm!A4</f>
        <v>Sondaj No =</v>
      </c>
      <c r="B4" s="14" t="s">
        <v>0</v>
      </c>
      <c r="C4" s="15"/>
      <c r="D4" s="15"/>
      <c r="E4" s="15"/>
      <c r="F4" s="16"/>
    </row>
    <row r="5" spans="1:6" x14ac:dyDescent="0.25">
      <c r="A5" s="2" t="str">
        <f>BosForm!A5</f>
        <v>Zemin numunesinin alındığı (sondaj) derinliği =</v>
      </c>
      <c r="B5" s="14" t="s">
        <v>24</v>
      </c>
      <c r="C5" s="15"/>
      <c r="D5" s="15"/>
      <c r="E5" s="15"/>
      <c r="F5" s="16"/>
    </row>
    <row r="6" spans="1:6" x14ac:dyDescent="0.25">
      <c r="A6" s="2" t="str">
        <f>BosForm!A6</f>
        <v>(Zemin) numune no =</v>
      </c>
      <c r="B6" s="14">
        <v>3</v>
      </c>
      <c r="C6" s="15"/>
      <c r="D6" s="15"/>
      <c r="E6" s="15"/>
      <c r="F6" s="16"/>
    </row>
    <row r="7" spans="1:6" x14ac:dyDescent="0.25">
      <c r="A7" s="2" t="str">
        <f>BosForm!A7</f>
        <v>Test no =</v>
      </c>
      <c r="B7" s="14">
        <v>1</v>
      </c>
      <c r="C7" s="15"/>
      <c r="D7" s="15"/>
      <c r="E7" s="15"/>
      <c r="F7" s="16"/>
    </row>
    <row r="8" spans="1:6" x14ac:dyDescent="0.25">
      <c r="A8" s="2" t="str">
        <f>BosForm!A8</f>
        <v>Test günü =</v>
      </c>
      <c r="B8" s="26">
        <v>44484</v>
      </c>
      <c r="C8" s="15"/>
      <c r="D8" s="15"/>
      <c r="E8" s="15"/>
      <c r="F8" s="16"/>
    </row>
    <row r="9" spans="1:6" x14ac:dyDescent="0.25">
      <c r="A9" s="2" t="str">
        <f>BosForm!A9</f>
        <v>Test saati =</v>
      </c>
      <c r="B9" s="14" t="s">
        <v>1</v>
      </c>
      <c r="C9" s="15"/>
      <c r="D9" s="15"/>
      <c r="E9" s="15"/>
      <c r="F9" s="16"/>
    </row>
    <row r="10" spans="1:6" x14ac:dyDescent="0.25">
      <c r="A10" s="2" t="str">
        <f>BosForm!A10</f>
        <v>Testi yapan kişi =</v>
      </c>
      <c r="B10" s="14" t="s">
        <v>25</v>
      </c>
      <c r="C10" s="15"/>
      <c r="D10" s="15"/>
      <c r="E10" s="15"/>
      <c r="F10" s="16"/>
    </row>
    <row r="11" spans="1:6" ht="15.75" x14ac:dyDescent="0.25">
      <c r="A11" s="13" t="str">
        <f>BosForm!A11</f>
        <v>Likit Limit Testi</v>
      </c>
      <c r="B11" s="13"/>
      <c r="C11" s="13"/>
      <c r="D11" s="13"/>
      <c r="E11" s="13"/>
      <c r="F11" s="13"/>
    </row>
    <row r="12" spans="1:6" x14ac:dyDescent="0.25">
      <c r="A12" s="5" t="str">
        <f>BosForm!A12</f>
        <v>Deneme no =</v>
      </c>
      <c r="B12" s="3">
        <v>1</v>
      </c>
      <c r="C12" s="3">
        <v>2</v>
      </c>
      <c r="D12" s="3">
        <v>3</v>
      </c>
      <c r="E12" s="3">
        <v>4</v>
      </c>
      <c r="F12" s="3">
        <v>5</v>
      </c>
    </row>
    <row r="13" spans="1:6" x14ac:dyDescent="0.25">
      <c r="A13" s="5" t="str">
        <f>BosForm!A13</f>
        <v>Numune kutusu numarası =</v>
      </c>
      <c r="B13" s="1">
        <v>11</v>
      </c>
      <c r="C13" s="1">
        <v>1</v>
      </c>
      <c r="D13" s="1">
        <v>5</v>
      </c>
      <c r="E13" s="1">
        <v>4</v>
      </c>
      <c r="F13" s="1"/>
    </row>
    <row r="14" spans="1:6" x14ac:dyDescent="0.25">
      <c r="A14" s="5" t="str">
        <f>BosForm!A14</f>
        <v>MC = Numune kutusunun boş kütlesi (gram) =</v>
      </c>
      <c r="B14" s="1">
        <v>22.23</v>
      </c>
      <c r="C14" s="1">
        <v>23.31</v>
      </c>
      <c r="D14" s="1">
        <v>21.87</v>
      </c>
      <c r="E14" s="1">
        <v>22.58</v>
      </c>
      <c r="F14" s="1"/>
    </row>
    <row r="15" spans="1:6" ht="30" x14ac:dyDescent="0.25">
      <c r="A15" s="5" t="str">
        <f>BosForm!A15</f>
        <v>MCMS = Numune kutusu ve numunenin toplam kütlesi (gram) =</v>
      </c>
      <c r="B15" s="1">
        <v>28.56</v>
      </c>
      <c r="C15" s="1">
        <v>29.27</v>
      </c>
      <c r="D15" s="1">
        <v>25.73</v>
      </c>
      <c r="E15" s="1">
        <v>25.22</v>
      </c>
      <c r="F15" s="1"/>
    </row>
    <row r="16" spans="1:6" ht="30" x14ac:dyDescent="0.25">
      <c r="A16" s="5" t="str">
        <f>BosForm!A16</f>
        <v>MCDS = Numune kutusu ve kurutulmuş numunenin toplam kütlesi (gram) =</v>
      </c>
      <c r="B16" s="1">
        <v>27.4</v>
      </c>
      <c r="C16" s="1">
        <v>28.1</v>
      </c>
      <c r="D16" s="1">
        <v>24.9</v>
      </c>
      <c r="E16" s="1">
        <v>24.6</v>
      </c>
      <c r="F16" s="1"/>
    </row>
    <row r="17" spans="1:10" x14ac:dyDescent="0.25">
      <c r="A17" s="5" t="str">
        <f>BosForm!A17</f>
        <v>MS = Numunenin kütlesi (gram) =</v>
      </c>
      <c r="B17" s="6">
        <f>B16-B14</f>
        <v>5.1699999999999982</v>
      </c>
      <c r="C17" s="6">
        <f t="shared" ref="C17:E17" si="0">C16-C14</f>
        <v>4.7900000000000027</v>
      </c>
      <c r="D17" s="6">
        <f t="shared" si="0"/>
        <v>3.0299999999999976</v>
      </c>
      <c r="E17" s="6">
        <f t="shared" si="0"/>
        <v>2.0200000000000031</v>
      </c>
      <c r="F17" s="6"/>
      <c r="H17" s="27" t="s">
        <v>26</v>
      </c>
      <c r="I17" s="27"/>
      <c r="J17" s="27"/>
    </row>
    <row r="18" spans="1:10" x14ac:dyDescent="0.25">
      <c r="A18" s="5" t="str">
        <f>BosForm!A18</f>
        <v>MW = Boşluk suyu kütlesi (gram) =</v>
      </c>
      <c r="B18" s="6">
        <f>B15-B16</f>
        <v>1.1600000000000001</v>
      </c>
      <c r="C18" s="6">
        <f t="shared" ref="C18:E18" si="1">C15-C16</f>
        <v>1.1699999999999982</v>
      </c>
      <c r="D18" s="6">
        <f t="shared" si="1"/>
        <v>0.83000000000000185</v>
      </c>
      <c r="E18" s="6">
        <f t="shared" si="1"/>
        <v>0.61999999999999744</v>
      </c>
      <c r="F18" s="6"/>
      <c r="H18" s="27"/>
      <c r="I18" s="27"/>
      <c r="J18" s="27"/>
    </row>
    <row r="19" spans="1:10" x14ac:dyDescent="0.25">
      <c r="A19" s="5" t="str">
        <f>BosForm!A19</f>
        <v>w = Boşluk suyu muhtevası, w% =</v>
      </c>
      <c r="B19" s="6">
        <f>B18/B17*100</f>
        <v>22.437137330754361</v>
      </c>
      <c r="C19" s="6">
        <f t="shared" ref="C19:E19" si="2">C18/C17*100</f>
        <v>24.425887265135646</v>
      </c>
      <c r="D19" s="6">
        <f t="shared" si="2"/>
        <v>27.392739273927475</v>
      </c>
      <c r="E19" s="6">
        <f t="shared" si="2"/>
        <v>30.693069306930521</v>
      </c>
      <c r="F19" s="6"/>
      <c r="H19" s="27"/>
      <c r="I19" s="27"/>
      <c r="J19" s="27"/>
    </row>
    <row r="20" spans="1:10" x14ac:dyDescent="0.25">
      <c r="A20" s="5" t="str">
        <f>BosForm!A20</f>
        <v>Düşme sayısı (N) =</v>
      </c>
      <c r="B20" s="8">
        <v>31</v>
      </c>
      <c r="C20" s="8">
        <v>29</v>
      </c>
      <c r="D20" s="8">
        <v>20</v>
      </c>
      <c r="E20" s="8">
        <v>14</v>
      </c>
      <c r="F20" s="8"/>
    </row>
    <row r="21" spans="1:10" x14ac:dyDescent="0.25">
      <c r="A21" s="5" t="s">
        <v>33</v>
      </c>
      <c r="B21" s="10">
        <f>LOG10(B19)</f>
        <v>1.3509674461329761</v>
      </c>
      <c r="C21" s="10">
        <f t="shared" ref="C21:E21" si="3">LOG10(C19)</f>
        <v>1.3878503483315974</v>
      </c>
      <c r="D21" s="10">
        <f t="shared" si="3"/>
        <v>1.4376354638737703</v>
      </c>
      <c r="E21" s="10">
        <f t="shared" si="3"/>
        <v>1.4870403200516278</v>
      </c>
      <c r="F21" s="9"/>
      <c r="H21" s="11" t="s">
        <v>34</v>
      </c>
      <c r="I21" s="12">
        <f>LOG10(25)</f>
        <v>1.3979400086720377</v>
      </c>
    </row>
    <row r="22" spans="1:10" x14ac:dyDescent="0.25">
      <c r="A22" s="5" t="str">
        <f>BosForm!A21</f>
        <v>Likit Limit (Eğriden manuel olarak ölçülür)=</v>
      </c>
      <c r="B22" s="23">
        <v>25</v>
      </c>
      <c r="C22" s="24"/>
      <c r="D22" s="24"/>
      <c r="E22" s="24"/>
      <c r="F22" s="25"/>
    </row>
    <row r="23" spans="1:10" ht="15.75" x14ac:dyDescent="0.25">
      <c r="A23" s="13" t="str">
        <f>BosForm!A22</f>
        <v>Plastik Limit Testi</v>
      </c>
      <c r="B23" s="13"/>
      <c r="C23" s="13"/>
      <c r="D23" s="13"/>
      <c r="E23" s="13"/>
      <c r="F23" s="13"/>
    </row>
    <row r="24" spans="1:10" x14ac:dyDescent="0.25">
      <c r="A24" s="5" t="str">
        <f>BosForm!A23</f>
        <v>Deneme no =</v>
      </c>
      <c r="B24" s="3">
        <v>1</v>
      </c>
      <c r="C24" s="3">
        <v>2</v>
      </c>
      <c r="D24" s="3">
        <v>3</v>
      </c>
      <c r="E24" s="3">
        <v>4</v>
      </c>
      <c r="F24" s="3">
        <v>5</v>
      </c>
    </row>
    <row r="25" spans="1:10" x14ac:dyDescent="0.25">
      <c r="A25" s="5" t="str">
        <f>BosForm!A24</f>
        <v>Numune kutusu numarası =</v>
      </c>
      <c r="B25" s="1">
        <v>7</v>
      </c>
      <c r="C25" s="1">
        <v>14</v>
      </c>
      <c r="D25" s="1">
        <v>13</v>
      </c>
      <c r="E25" s="1"/>
      <c r="F25" s="1"/>
    </row>
    <row r="26" spans="1:10" x14ac:dyDescent="0.25">
      <c r="A26" s="5" t="str">
        <f>BosForm!A25</f>
        <v>MC = Numune kutusunun boş kütlesi (gram) =</v>
      </c>
      <c r="B26" s="1">
        <v>7.78</v>
      </c>
      <c r="C26" s="1">
        <v>7.83</v>
      </c>
      <c r="D26" s="1">
        <v>15.16</v>
      </c>
      <c r="E26" s="1"/>
      <c r="F26" s="1"/>
    </row>
    <row r="27" spans="1:10" ht="30" x14ac:dyDescent="0.25">
      <c r="A27" s="5" t="str">
        <f>BosForm!A26</f>
        <v>MCMS = Numune kutusunun ve numunenin toplam kütlesi (gram) =</v>
      </c>
      <c r="B27" s="1">
        <v>16.39</v>
      </c>
      <c r="C27" s="1">
        <v>13.43</v>
      </c>
      <c r="D27" s="1">
        <v>21.23</v>
      </c>
      <c r="E27" s="1"/>
      <c r="F27" s="1"/>
    </row>
    <row r="28" spans="1:10" ht="30" x14ac:dyDescent="0.25">
      <c r="A28" s="5" t="str">
        <f>BosForm!A27</f>
        <v>MCDS = Numune kutusu ve kurutulmuş numunenin toplam kütlesi (gram) =</v>
      </c>
      <c r="B28" s="1">
        <v>15.28</v>
      </c>
      <c r="C28" s="1">
        <v>12.69</v>
      </c>
      <c r="D28" s="1">
        <v>20.43</v>
      </c>
      <c r="E28" s="1"/>
      <c r="F28" s="1"/>
    </row>
    <row r="29" spans="1:10" x14ac:dyDescent="0.25">
      <c r="A29" s="5" t="str">
        <f>BosForm!A28</f>
        <v>MS = Numunenin kütlesi (gram) =</v>
      </c>
      <c r="B29" s="7">
        <f>B28-B26</f>
        <v>7.4999999999999991</v>
      </c>
      <c r="C29" s="7">
        <f t="shared" ref="C29:D29" si="4">C28-C26</f>
        <v>4.8599999999999994</v>
      </c>
      <c r="D29" s="7">
        <f t="shared" si="4"/>
        <v>5.27</v>
      </c>
      <c r="E29" s="7"/>
      <c r="F29" s="7"/>
      <c r="H29" s="27" t="s">
        <v>26</v>
      </c>
      <c r="I29" s="27"/>
      <c r="J29" s="27"/>
    </row>
    <row r="30" spans="1:10" x14ac:dyDescent="0.25">
      <c r="A30" s="5" t="str">
        <f>BosForm!A29</f>
        <v>MW = Boşluk suyu kütlesi (gram) =</v>
      </c>
      <c r="B30" s="7">
        <f>B27-B28</f>
        <v>1.1100000000000012</v>
      </c>
      <c r="C30" s="7">
        <f t="shared" ref="C30:D30" si="5">C27-C28</f>
        <v>0.74000000000000021</v>
      </c>
      <c r="D30" s="7">
        <f t="shared" si="5"/>
        <v>0.80000000000000071</v>
      </c>
      <c r="E30" s="7"/>
      <c r="F30" s="7"/>
      <c r="H30" s="27"/>
      <c r="I30" s="27"/>
      <c r="J30" s="27"/>
    </row>
    <row r="31" spans="1:10" x14ac:dyDescent="0.25">
      <c r="A31" s="5" t="str">
        <f>BosForm!A30</f>
        <v>w = Boşluk suyu muhtevası, w% =</v>
      </c>
      <c r="B31" s="6">
        <f>B30*100/B29</f>
        <v>14.800000000000017</v>
      </c>
      <c r="C31" s="6">
        <f t="shared" ref="C31:D31" si="6">C30*100/C29</f>
        <v>15.226337448559679</v>
      </c>
      <c r="D31" s="6">
        <f t="shared" si="6"/>
        <v>15.180265654648972</v>
      </c>
      <c r="E31" s="6"/>
      <c r="F31" s="6"/>
      <c r="H31" s="27"/>
      <c r="I31" s="27"/>
      <c r="J31" s="27"/>
    </row>
    <row r="32" spans="1:10" x14ac:dyDescent="0.25">
      <c r="A32" s="5" t="str">
        <f>BosForm!A31</f>
        <v>Plastik Limit (PL)= Ortalama w % =</v>
      </c>
      <c r="B32" s="28">
        <f>AVERAGE(B31:F31)</f>
        <v>15.068867701069555</v>
      </c>
      <c r="C32" s="29"/>
      <c r="D32" s="29"/>
      <c r="E32" s="29"/>
      <c r="F32" s="30"/>
    </row>
    <row r="33" spans="1:6" ht="15.75" x14ac:dyDescent="0.25">
      <c r="A33" s="13" t="str">
        <f>BosForm!A32</f>
        <v>Plastisite İndeksi</v>
      </c>
      <c r="B33" s="13"/>
      <c r="C33" s="13"/>
      <c r="D33" s="13"/>
      <c r="E33" s="13"/>
      <c r="F33" s="13"/>
    </row>
    <row r="34" spans="1:6" x14ac:dyDescent="0.25">
      <c r="A34" s="2" t="str">
        <f>BosForm!A33</f>
        <v>Plastisite İndeksi (Pİ) = LL - PL</v>
      </c>
      <c r="B34" s="31">
        <f>B22-B32</f>
        <v>9.9311322989304447</v>
      </c>
      <c r="C34" s="31"/>
      <c r="D34" s="31"/>
      <c r="E34" s="31"/>
      <c r="F34" s="31"/>
    </row>
    <row r="35" spans="1:6" x14ac:dyDescent="0.25">
      <c r="A35" s="18"/>
      <c r="B35" s="18"/>
      <c r="C35" s="18"/>
      <c r="D35" s="18"/>
      <c r="E35" s="18"/>
      <c r="F35" s="18"/>
    </row>
  </sheetData>
  <mergeCells count="19">
    <mergeCell ref="H17:J19"/>
    <mergeCell ref="H29:J31"/>
    <mergeCell ref="B32:F32"/>
    <mergeCell ref="A33:F33"/>
    <mergeCell ref="B34:F34"/>
    <mergeCell ref="A35:F35"/>
    <mergeCell ref="B22:F22"/>
    <mergeCell ref="A23:F23"/>
    <mergeCell ref="B7:F7"/>
    <mergeCell ref="B8:F8"/>
    <mergeCell ref="B9:F9"/>
    <mergeCell ref="B10:F10"/>
    <mergeCell ref="A11:F11"/>
    <mergeCell ref="B6:F6"/>
    <mergeCell ref="A1:F1"/>
    <mergeCell ref="B2:F2"/>
    <mergeCell ref="B3:F3"/>
    <mergeCell ref="B4:F4"/>
    <mergeCell ref="B5:F5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Grafikler</vt:lpstr>
      </vt:variant>
      <vt:variant>
        <vt:i4>1</vt:i4>
      </vt:variant>
    </vt:vector>
  </HeadingPairs>
  <TitlesOfParts>
    <vt:vector size="3" baseType="lpstr">
      <vt:lpstr>BosForm</vt:lpstr>
      <vt:lpstr>Hesap</vt:lpstr>
      <vt:lpstr>Egri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2022-10-05T10:07:17Z</dcterms:modified>
</cp:coreProperties>
</file>